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1840" windowHeight="12570"/>
  </bookViews>
  <sheets>
    <sheet name="PLAN RASHODA I IZDATAKA" sheetId="3" r:id="rId1"/>
    <sheet name="PLAN PRIHODA" sheetId="4" r:id="rId2"/>
    <sheet name="OPĆI DIO" sheetId="5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1" i="3"/>
  <c r="L117"/>
  <c r="K121"/>
  <c r="K120" s="1"/>
  <c r="K117" s="1"/>
  <c r="L120"/>
  <c r="L10"/>
  <c r="L7" s="1"/>
  <c r="L5" s="1"/>
  <c r="K10"/>
  <c r="K7" s="1"/>
  <c r="E12"/>
  <c r="F12"/>
  <c r="G12"/>
  <c r="H12"/>
  <c r="I12"/>
  <c r="J12"/>
  <c r="E16"/>
  <c r="F16"/>
  <c r="F11" s="1"/>
  <c r="G16"/>
  <c r="H16"/>
  <c r="I16"/>
  <c r="J16"/>
  <c r="J11" s="1"/>
  <c r="E24"/>
  <c r="F24"/>
  <c r="G24"/>
  <c r="H24"/>
  <c r="I24"/>
  <c r="J24"/>
  <c r="E28"/>
  <c r="F28"/>
  <c r="G28"/>
  <c r="H28"/>
  <c r="I28"/>
  <c r="J28"/>
  <c r="E45"/>
  <c r="F45"/>
  <c r="G45"/>
  <c r="G27" s="1"/>
  <c r="H45"/>
  <c r="I45"/>
  <c r="J45"/>
  <c r="E56"/>
  <c r="F56"/>
  <c r="G56"/>
  <c r="H56"/>
  <c r="I56"/>
  <c r="J56"/>
  <c r="E82"/>
  <c r="F82"/>
  <c r="G82"/>
  <c r="H82"/>
  <c r="I82"/>
  <c r="J82"/>
  <c r="E92"/>
  <c r="F92"/>
  <c r="G92"/>
  <c r="H92"/>
  <c r="I92"/>
  <c r="J92"/>
  <c r="E93"/>
  <c r="E100"/>
  <c r="E99" s="1"/>
  <c r="E98" s="1"/>
  <c r="F100"/>
  <c r="F99" s="1"/>
  <c r="F98" s="1"/>
  <c r="G100"/>
  <c r="G99" s="1"/>
  <c r="G98" s="1"/>
  <c r="H100"/>
  <c r="H99" s="1"/>
  <c r="H98" s="1"/>
  <c r="I100"/>
  <c r="I99" s="1"/>
  <c r="I98" s="1"/>
  <c r="J100"/>
  <c r="J99" s="1"/>
  <c r="J98" s="1"/>
  <c r="F10" l="1"/>
  <c r="F7" s="1"/>
  <c r="H27"/>
  <c r="H11"/>
  <c r="I27"/>
  <c r="E27"/>
  <c r="G11"/>
  <c r="G10" s="1"/>
  <c r="G7" s="1"/>
  <c r="I11"/>
  <c r="I10" s="1"/>
  <c r="I7" s="1"/>
  <c r="E11"/>
  <c r="J27"/>
  <c r="J10" s="1"/>
  <c r="J7" s="1"/>
  <c r="F27"/>
  <c r="K5"/>
  <c r="D149"/>
  <c r="D134"/>
  <c r="D122"/>
  <c r="D37"/>
  <c r="C39"/>
  <c r="D42"/>
  <c r="C44"/>
  <c r="H21" i="5"/>
  <c r="G21"/>
  <c r="F21"/>
  <c r="H9"/>
  <c r="H12" s="1"/>
  <c r="H23" s="1"/>
  <c r="G9"/>
  <c r="G12" s="1"/>
  <c r="G23" s="1"/>
  <c r="F9"/>
  <c r="F12" s="1"/>
  <c r="F23" s="1"/>
  <c r="C42" i="4"/>
  <c r="B42"/>
  <c r="C29"/>
  <c r="B29"/>
  <c r="C16"/>
  <c r="D16"/>
  <c r="E16"/>
  <c r="F16"/>
  <c r="G16"/>
  <c r="H16"/>
  <c r="B16"/>
  <c r="F42"/>
  <c r="D42"/>
  <c r="F29"/>
  <c r="D29"/>
  <c r="H10" i="3" l="1"/>
  <c r="H7" s="1"/>
  <c r="E10"/>
  <c r="E7" s="1"/>
  <c r="B43" i="4"/>
  <c r="B30"/>
  <c r="B17"/>
  <c r="D17" i="3"/>
  <c r="D16" s="1"/>
  <c r="C135" l="1"/>
  <c r="E149" l="1"/>
  <c r="C151"/>
  <c r="D25" l="1"/>
  <c r="D24" s="1"/>
  <c r="D93" l="1"/>
  <c r="D13"/>
  <c r="D12" s="1"/>
  <c r="C15"/>
  <c r="D92" l="1"/>
  <c r="D40"/>
  <c r="H134" l="1"/>
  <c r="E134"/>
  <c r="C136"/>
  <c r="C24" l="1"/>
  <c r="G130" l="1"/>
  <c r="C130" s="1"/>
  <c r="C131"/>
  <c r="G146"/>
  <c r="G159"/>
  <c r="G155" s="1"/>
  <c r="G132"/>
  <c r="G122" l="1"/>
  <c r="D159"/>
  <c r="C161"/>
  <c r="C50"/>
  <c r="C20" l="1"/>
  <c r="C167"/>
  <c r="C149"/>
  <c r="D132" l="1"/>
  <c r="C159" l="1"/>
  <c r="C160"/>
  <c r="C162"/>
  <c r="C163"/>
  <c r="C164"/>
  <c r="D166"/>
  <c r="D157"/>
  <c r="C156"/>
  <c r="C158"/>
  <c r="D165" l="1"/>
  <c r="D155" s="1"/>
  <c r="C155" s="1"/>
  <c r="C157"/>
  <c r="D100"/>
  <c r="E146"/>
  <c r="F146"/>
  <c r="H146"/>
  <c r="I146"/>
  <c r="J146"/>
  <c r="D146"/>
  <c r="F134"/>
  <c r="G134"/>
  <c r="I134"/>
  <c r="J134"/>
  <c r="E122"/>
  <c r="F122"/>
  <c r="H122"/>
  <c r="I122"/>
  <c r="I121" s="1"/>
  <c r="I120" s="1"/>
  <c r="I117" s="1"/>
  <c r="I5" s="1"/>
  <c r="J122"/>
  <c r="C123"/>
  <c r="C124"/>
  <c r="C125"/>
  <c r="C126"/>
  <c r="C127"/>
  <c r="C128"/>
  <c r="C129"/>
  <c r="C132"/>
  <c r="C133"/>
  <c r="C137"/>
  <c r="C138"/>
  <c r="C139"/>
  <c r="C140"/>
  <c r="C141"/>
  <c r="C142"/>
  <c r="C143"/>
  <c r="C144"/>
  <c r="C145"/>
  <c r="C147"/>
  <c r="C148"/>
  <c r="C150"/>
  <c r="C152"/>
  <c r="C153"/>
  <c r="C154"/>
  <c r="C165"/>
  <c r="C166"/>
  <c r="D82"/>
  <c r="D56"/>
  <c r="D45"/>
  <c r="D29"/>
  <c r="C30"/>
  <c r="C31"/>
  <c r="C32"/>
  <c r="C33"/>
  <c r="C34"/>
  <c r="C35"/>
  <c r="C36"/>
  <c r="C38"/>
  <c r="C41"/>
  <c r="C43"/>
  <c r="C46"/>
  <c r="C47"/>
  <c r="C48"/>
  <c r="C49"/>
  <c r="C51"/>
  <c r="C52"/>
  <c r="C53"/>
  <c r="C54"/>
  <c r="C55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3"/>
  <c r="C84"/>
  <c r="C85"/>
  <c r="C86"/>
  <c r="C87"/>
  <c r="C88"/>
  <c r="C89"/>
  <c r="C90"/>
  <c r="C91"/>
  <c r="C94"/>
  <c r="C95"/>
  <c r="C96"/>
  <c r="C97"/>
  <c r="C101"/>
  <c r="C102"/>
  <c r="C103"/>
  <c r="C14"/>
  <c r="C18"/>
  <c r="C19"/>
  <c r="C21"/>
  <c r="C22"/>
  <c r="C23"/>
  <c r="C26"/>
  <c r="C37"/>
  <c r="C25"/>
  <c r="J121" l="1"/>
  <c r="J120" s="1"/>
  <c r="J117" s="1"/>
  <c r="J5" s="1"/>
  <c r="D121"/>
  <c r="D120" s="1"/>
  <c r="D117" s="1"/>
  <c r="C134"/>
  <c r="C92"/>
  <c r="C93"/>
  <c r="C42"/>
  <c r="C29"/>
  <c r="D11"/>
  <c r="C13"/>
  <c r="C40"/>
  <c r="D98"/>
  <c r="C100"/>
  <c r="F121"/>
  <c r="F120" s="1"/>
  <c r="F117" s="1"/>
  <c r="F5" s="1"/>
  <c r="G121"/>
  <c r="G120" s="1"/>
  <c r="G117" s="1"/>
  <c r="G5" s="1"/>
  <c r="C146"/>
  <c r="C82"/>
  <c r="H121"/>
  <c r="H120" s="1"/>
  <c r="H117" s="1"/>
  <c r="H5" s="1"/>
  <c r="E121"/>
  <c r="E120" s="1"/>
  <c r="E117" s="1"/>
  <c r="E5" s="1"/>
  <c r="C122"/>
  <c r="C45"/>
  <c r="C99"/>
  <c r="C17"/>
  <c r="D28"/>
  <c r="D27" s="1"/>
  <c r="D10" l="1"/>
  <c r="D7" s="1"/>
  <c r="D5" s="1"/>
  <c r="C16"/>
  <c r="C12"/>
  <c r="C28"/>
  <c r="C121"/>
  <c r="C98"/>
  <c r="C56"/>
  <c r="C27" l="1"/>
  <c r="C120"/>
  <c r="C11"/>
  <c r="C117" l="1"/>
  <c r="C10"/>
  <c r="C7" l="1"/>
  <c r="C5" l="1"/>
</calcChain>
</file>

<file path=xl/sharedStrings.xml><?xml version="1.0" encoding="utf-8"?>
<sst xmlns="http://schemas.openxmlformats.org/spreadsheetml/2006/main" count="238" uniqueCount="149">
  <si>
    <t>Vlastiti prihodi</t>
  </si>
  <si>
    <t>Prihodi za posebne namjene</t>
  </si>
  <si>
    <t>Pomoći</t>
  </si>
  <si>
    <t>Namjenski primici od zaduživanja</t>
  </si>
  <si>
    <t>PLAN RASHODA I IZDATAKA</t>
  </si>
  <si>
    <t>Šifra</t>
  </si>
  <si>
    <t>Naziv</t>
  </si>
  <si>
    <t>Donacije</t>
  </si>
  <si>
    <t>Prihodi od nefinancijske imovine i nadoknade šteta s osnova osiguranja</t>
  </si>
  <si>
    <t>PRORAČUNSKI KORISNIK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</si>
  <si>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</si>
  <si>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</si>
  <si>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</si>
  <si>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</si>
  <si>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</si>
  <si>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</si>
  <si>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</si>
  <si>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</si>
  <si>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</si>
  <si>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</si>
  <si>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</si>
  <si>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</si>
  <si>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</si>
  <si>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Rashodi za nabavu nefinancijske imovine</t>
  </si>
  <si>
    <t>Rashodi za nabavu proizvedene dugotrajne  imovine</t>
  </si>
  <si>
    <t>Postrojenja i oprema</t>
  </si>
  <si>
    <t>Opći prihodi i  primici</t>
  </si>
  <si>
    <t>FOLKLORNI ANSAMBL LINĐO</t>
  </si>
  <si>
    <t>Program - REDOVNA DJELATNOST</t>
  </si>
  <si>
    <t>Plaće za redovni rad</t>
  </si>
  <si>
    <t>Darovi</t>
  </si>
  <si>
    <t>Regres za godišnji odmor</t>
  </si>
  <si>
    <t>Jubilarna nagrada</t>
  </si>
  <si>
    <t>Ostali nenavedeni rashodi za zaposlene</t>
  </si>
  <si>
    <t>Doprinosi za obvezno zdravstveno osiguranje</t>
  </si>
  <si>
    <t>Dnevnice za službeni put u zemlji</t>
  </si>
  <si>
    <t>Dnevnice za službeni put u inozemstvu</t>
  </si>
  <si>
    <t>Naknade za prijevoz na službenom putu u zemlji</t>
  </si>
  <si>
    <t>Naknade za prijevoz na službenom putu u inozemstvu</t>
  </si>
  <si>
    <t>Ostali rashodi za službena putovanja</t>
  </si>
  <si>
    <t>Naknade za smještaj na službenom putu u zemlji</t>
  </si>
  <si>
    <t>Naknade za smještaj na službenom putu u inozemstvu</t>
  </si>
  <si>
    <t xml:space="preserve">Službena putovanja </t>
  </si>
  <si>
    <t>Naknade za prijevoz na posao i s posla</t>
  </si>
  <si>
    <t>Naknade za prijevoz, za rad na terenu i odvojeni život</t>
  </si>
  <si>
    <t>Seminari, savjetovanja i simpoziji</t>
  </si>
  <si>
    <t>Stručno usavršavanje zaposlenika</t>
  </si>
  <si>
    <t>Nakn.za korišt. priv. automobila u službene svrhe</t>
  </si>
  <si>
    <t>Ostale naknade troškova zaposlenima</t>
  </si>
  <si>
    <t>Uredski materijal</t>
  </si>
  <si>
    <t>Materijal i sredstva za čišćenje i održavanje</t>
  </si>
  <si>
    <t>Ostali materijal za potrebe redovnog djelovanja</t>
  </si>
  <si>
    <t>Literatura (publ. časopisi, glasila, knjige i ostalo)</t>
  </si>
  <si>
    <t>Ostali materijal i sirovine</t>
  </si>
  <si>
    <t>Električna energija</t>
  </si>
  <si>
    <t>Materijal i djelovi za tekuće i inv. održ. građev. obj.</t>
  </si>
  <si>
    <t>Materijal i djelovi za tekuće i inv. održ. postr. i opr.</t>
  </si>
  <si>
    <t>Sitni inventar (nošnje)</t>
  </si>
  <si>
    <t>Usluge telefona, telefaksa</t>
  </si>
  <si>
    <t>Usluge interneta</t>
  </si>
  <si>
    <t>Poštarina (pisma, tiskanice isl.)</t>
  </si>
  <si>
    <t>Rent-a-car i taxi prijevoz</t>
  </si>
  <si>
    <t>Ostale usluge za komunikaciju i prijevoz</t>
  </si>
  <si>
    <t>Promidžbeni materijal</t>
  </si>
  <si>
    <t>Ostale usluge promidžbe i informiranja</t>
  </si>
  <si>
    <t>Opskrba vodom</t>
  </si>
  <si>
    <t>Ostale komunalne usluge</t>
  </si>
  <si>
    <t>Zakupnine i najamnine za građevinske objekte</t>
  </si>
  <si>
    <t xml:space="preserve">Autorski honorari </t>
  </si>
  <si>
    <t>Ugovori o djelu</t>
  </si>
  <si>
    <t>Usluge odvjetnika i pravnog savjetovanja</t>
  </si>
  <si>
    <t>Ostale intelektualne usluge</t>
  </si>
  <si>
    <t>Usluge agencija, stud. centra (prijep.prijev. i drugo)</t>
  </si>
  <si>
    <t>Ostale računalne usluge</t>
  </si>
  <si>
    <t>Usluge čuvanja imovine i slično</t>
  </si>
  <si>
    <t>Ostale nespomenute uluge</t>
  </si>
  <si>
    <t>Grafičke i tiskarske usluge, kopiranje, uvezivanja i sl.</t>
  </si>
  <si>
    <t>Usluge tekućeg i inv. održavanja građ. objekata</t>
  </si>
  <si>
    <t>Usluge tekućeg i inv. održ. postrojenja i opreme</t>
  </si>
  <si>
    <t>Zakupnine i najamnine za opremu</t>
  </si>
  <si>
    <t>Naknada troškova  službenog puta</t>
  </si>
  <si>
    <t xml:space="preserve">Naknada ostalih troškova </t>
  </si>
  <si>
    <t>Naknade troškova osobama izvan radnog odnosa</t>
  </si>
  <si>
    <t>Naknade članovima upravnih vijeća</t>
  </si>
  <si>
    <t>Premije osiguranja zaposlenih</t>
  </si>
  <si>
    <t xml:space="preserve">Ostale premije osiguranja </t>
  </si>
  <si>
    <t>Reprezentacija</t>
  </si>
  <si>
    <t>Sudske pristojbe</t>
  </si>
  <si>
    <t>Javnobilježničke pristojbe</t>
  </si>
  <si>
    <t>Ostale pristojbe i naknade</t>
  </si>
  <si>
    <t>Rashodi protokola (vijenci, cvijeće, svijeće i slično)</t>
  </si>
  <si>
    <t>Usluge banaka</t>
  </si>
  <si>
    <t>Negativne tečajne razlike</t>
  </si>
  <si>
    <t>Zatezne kamate iz poslovnih odnosa</t>
  </si>
  <si>
    <t>Financijski rashodi</t>
  </si>
  <si>
    <t>Računala i računalna oprema</t>
  </si>
  <si>
    <t>Uredski namještaj</t>
  </si>
  <si>
    <t>Ostala uredska oprema</t>
  </si>
  <si>
    <t>Rashodi za dodatna ulaganja na nef. imovini</t>
  </si>
  <si>
    <t>Dodatna ulaganja na građevinskim objektima</t>
  </si>
  <si>
    <t>Program - PROGRAMSKA DJELATNOST</t>
  </si>
  <si>
    <t xml:space="preserve">Naknada za bolest, invalidnost i smrtnislučaj </t>
  </si>
  <si>
    <t>Građevinski objekti</t>
  </si>
  <si>
    <t>Zgrade kult.institucija (kazališta, muzeji, galerije i sl.)</t>
  </si>
  <si>
    <t>Oprema</t>
  </si>
  <si>
    <t>Otpremnine</t>
  </si>
  <si>
    <t>Roba</t>
  </si>
  <si>
    <t>Glazbeni instrumenti i oprema</t>
  </si>
  <si>
    <t xml:space="preserve">   </t>
  </si>
  <si>
    <t>Plaće po sudskim presudama</t>
  </si>
  <si>
    <t>Ostale zatezne kamate</t>
  </si>
  <si>
    <t>Članarine</t>
  </si>
  <si>
    <t>PRIJEDLOG PLANA ZA 2022.</t>
  </si>
  <si>
    <t>PLAN PRIHODA I PRIMITAKA</t>
  </si>
  <si>
    <t>u kunama</t>
  </si>
  <si>
    <t>Izvor prihoda i primitaka</t>
  </si>
  <si>
    <t>2022.</t>
  </si>
  <si>
    <t>Oznaka                           rač. iz                                      računskog                                         plana</t>
  </si>
  <si>
    <t>Opći prihodi i primici</t>
  </si>
  <si>
    <t xml:space="preserve">Donacije </t>
  </si>
  <si>
    <t>Prihodi od prodaje  nefinancijske imovine i nadoknade šteta s osnova osiguranja</t>
  </si>
  <si>
    <t>Ukupno (po izvorima)</t>
  </si>
  <si>
    <t>Ukupno prihodi i primici za 2022.</t>
  </si>
  <si>
    <t>2023.</t>
  </si>
  <si>
    <t>Ukupno prihodi i primici za 2023.</t>
  </si>
  <si>
    <t>2024.</t>
  </si>
  <si>
    <t>Ukupno prihodi i primici za 2024.</t>
  </si>
  <si>
    <t>OPĆI DIO</t>
  </si>
  <si>
    <t>Prijedlog plana 
za 2022.</t>
  </si>
  <si>
    <t>Projekcija plana
za 2023.</t>
  </si>
  <si>
    <t>Projekcija plana 
za 2024.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</si>
  <si>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</si>
  <si>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</si>
  <si>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</si>
  <si>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</si>
  <si>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</si>
  <si>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</si>
  <si>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</si>
  <si>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 / MANJKA IZ PRETHODNE(IH) GODINE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</si>
  <si>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</si>
  <si>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</si>
  <si>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</si>
  <si>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</si>
  <si>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</si>
  <si>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</si>
  <si>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FA LINĐO ZA 2022. I                                                                                                                                                PROJEKCIJA PLANA ZA  2023. I 2024. GODINU</t>
  </si>
  <si>
    <t>Naknada za odvojeni život</t>
  </si>
  <si>
    <t>Projekcija plana za 2023.</t>
  </si>
  <si>
    <t>Projekcija plana za 2024.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</si>
</sst>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name val="Times New Roman CE"/>
      <charset val="238"/>
    </font>
    <font>
      <b/>
      <i/>
      <sz val="11"/>
      <color indexed="8"/>
      <name val="Arial"/>
      <family val="2"/>
      <charset val="238"/>
    </font>
    <font>
      <b/>
      <i/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0"/>
  </cellStyleXfs>
  <cellXfs count="229">
    <xf numFmtId="0" fontId="0" fillId="0" borderId="0" xfId="0"/>
    <xf numFmtId="0" fontId="22" fillId="0" borderId="0" xfId="0" applyFont="1"/>
    <xf numFmtId="0" fontId="20" fillId="0" borderId="9" xfId="1" applyNumberFormat="1" applyFont="1" applyFill="1" applyBorder="1" applyAlignment="1" applyProtection="1">
      <alignment vertical="center" wrapText="1"/>
    </xf>
    <xf numFmtId="0" fontId="21" fillId="0" borderId="9" xfId="1" applyNumberFormat="1" applyFont="1" applyFill="1" applyBorder="1" applyAlignment="1" applyProtection="1">
      <alignment vertical="center" wrapText="1"/>
    </xf>
    <xf numFmtId="0" fontId="17" fillId="0" borderId="9" xfId="1" applyNumberFormat="1" applyFont="1" applyFill="1" applyBorder="1" applyAlignment="1" applyProtection="1">
      <alignment vertical="center" wrapText="1"/>
    </xf>
    <xf numFmtId="0" fontId="22" fillId="0" borderId="0" xfId="0" applyFont="1" applyAlignment="1">
      <alignment vertical="center"/>
    </xf>
    <xf numFmtId="3" fontId="20" fillId="0" borderId="9" xfId="1" applyNumberFormat="1" applyFont="1" applyFill="1" applyBorder="1" applyAlignment="1" applyProtection="1">
      <alignment vertical="center"/>
    </xf>
    <xf numFmtId="3" fontId="17" fillId="0" borderId="9" xfId="1" applyNumberFormat="1" applyFont="1" applyFill="1" applyBorder="1" applyAlignment="1" applyProtection="1">
      <alignment vertical="center"/>
    </xf>
    <xf numFmtId="3" fontId="21" fillId="0" borderId="9" xfId="1" applyNumberFormat="1" applyFont="1" applyFill="1" applyBorder="1" applyAlignment="1" applyProtection="1">
      <alignment vertical="center"/>
    </xf>
    <xf numFmtId="3" fontId="22" fillId="0" borderId="0" xfId="0" applyNumberFormat="1" applyFont="1" applyAlignment="1">
      <alignment vertical="center"/>
    </xf>
    <xf numFmtId="3" fontId="27" fillId="0" borderId="8" xfId="38" applyNumberFormat="1" applyFont="1" applyFill="1" applyBorder="1" applyAlignment="1" applyProtection="1">
      <alignment vertical="center"/>
      <protection locked="0"/>
    </xf>
    <xf numFmtId="3" fontId="27" fillId="0" borderId="15" xfId="38" applyNumberFormat="1" applyFont="1" applyFill="1" applyBorder="1" applyAlignment="1" applyProtection="1">
      <alignment vertical="center"/>
      <protection locked="0"/>
    </xf>
    <xf numFmtId="0" fontId="21" fillId="0" borderId="16" xfId="1" applyNumberFormat="1" applyFont="1" applyFill="1" applyBorder="1" applyAlignment="1" applyProtection="1">
      <alignment vertical="center" wrapText="1"/>
    </xf>
    <xf numFmtId="0" fontId="27" fillId="0" borderId="9" xfId="38" applyFont="1" applyFill="1" applyBorder="1" applyAlignment="1" applyProtection="1">
      <alignment vertical="center"/>
      <protection hidden="1"/>
    </xf>
    <xf numFmtId="0" fontId="28" fillId="0" borderId="9" xfId="38" applyFont="1" applyFill="1" applyBorder="1" applyAlignment="1" applyProtection="1">
      <alignment vertical="center"/>
      <protection hidden="1"/>
    </xf>
    <xf numFmtId="0" fontId="26" fillId="0" borderId="9" xfId="38" applyFont="1" applyFill="1" applyBorder="1" applyAlignment="1" applyProtection="1">
      <alignment vertical="center"/>
      <protection hidden="1"/>
    </xf>
    <xf numFmtId="0" fontId="27" fillId="0" borderId="14" xfId="38" applyFont="1" applyFill="1" applyBorder="1" applyAlignment="1" applyProtection="1">
      <alignment horizontal="center" vertical="center"/>
      <protection hidden="1"/>
    </xf>
    <xf numFmtId="0" fontId="27" fillId="0" borderId="12" xfId="38" applyFont="1" applyFill="1" applyBorder="1" applyAlignment="1" applyProtection="1">
      <alignment horizontal="center" vertical="center"/>
      <protection hidden="1"/>
    </xf>
    <xf numFmtId="0" fontId="27" fillId="0" borderId="13" xfId="38" applyFont="1" applyFill="1" applyBorder="1" applyAlignment="1" applyProtection="1">
      <alignment horizontal="center" vertical="center"/>
      <protection hidden="1"/>
    </xf>
    <xf numFmtId="3" fontId="21" fillId="0" borderId="19" xfId="1" applyNumberFormat="1" applyFont="1" applyFill="1" applyBorder="1" applyAlignment="1" applyProtection="1">
      <alignment vertical="center"/>
    </xf>
    <xf numFmtId="3" fontId="27" fillId="0" borderId="10" xfId="38" applyNumberFormat="1" applyFont="1" applyFill="1" applyBorder="1" applyAlignment="1" applyProtection="1">
      <alignment vertical="center"/>
      <protection locked="0"/>
    </xf>
    <xf numFmtId="0" fontId="16" fillId="0" borderId="9" xfId="1" applyNumberFormat="1" applyFont="1" applyFill="1" applyBorder="1" applyAlignment="1" applyProtection="1">
      <alignment vertical="center" wrapText="1"/>
    </xf>
    <xf numFmtId="3" fontId="16" fillId="0" borderId="9" xfId="1" applyNumberFormat="1" applyFont="1" applyFill="1" applyBorder="1" applyAlignment="1" applyProtection="1">
      <alignment vertical="center"/>
    </xf>
    <xf numFmtId="0" fontId="25" fillId="0" borderId="9" xfId="38" applyFont="1" applyFill="1" applyBorder="1" applyAlignment="1" applyProtection="1">
      <alignment vertical="center"/>
      <protection hidden="1"/>
    </xf>
    <xf numFmtId="0" fontId="27" fillId="0" borderId="16" xfId="38" applyFont="1" applyFill="1" applyBorder="1" applyAlignment="1" applyProtection="1">
      <alignment vertical="center"/>
      <protection hidden="1"/>
    </xf>
    <xf numFmtId="0" fontId="27" fillId="0" borderId="11" xfId="38" applyFont="1" applyFill="1" applyBorder="1" applyAlignment="1" applyProtection="1">
      <alignment horizontal="center" vertical="center"/>
      <protection hidden="1"/>
    </xf>
    <xf numFmtId="0" fontId="25" fillId="0" borderId="16" xfId="38" applyFont="1" applyFill="1" applyBorder="1" applyAlignment="1" applyProtection="1">
      <alignment vertical="center"/>
      <protection hidden="1"/>
    </xf>
    <xf numFmtId="0" fontId="29" fillId="0" borderId="9" xfId="38" applyFont="1" applyFill="1" applyBorder="1" applyAlignment="1" applyProtection="1">
      <alignment vertical="center"/>
      <protection hidden="1"/>
    </xf>
    <xf numFmtId="0" fontId="29" fillId="0" borderId="18" xfId="38" applyFont="1" applyFill="1" applyBorder="1" applyAlignment="1" applyProtection="1">
      <alignment vertical="center"/>
      <protection hidden="1"/>
    </xf>
    <xf numFmtId="0" fontId="28" fillId="0" borderId="16" xfId="38" applyFont="1" applyFill="1" applyBorder="1" applyAlignment="1" applyProtection="1">
      <alignment vertical="center"/>
      <protection hidden="1"/>
    </xf>
    <xf numFmtId="0" fontId="21" fillId="0" borderId="17" xfId="1" applyNumberFormat="1" applyFont="1" applyFill="1" applyBorder="1" applyAlignment="1" applyProtection="1">
      <alignment vertical="center" wrapText="1"/>
    </xf>
    <xf numFmtId="0" fontId="28" fillId="0" borderId="9" xfId="38" applyFont="1" applyBorder="1" applyAlignment="1" applyProtection="1">
      <alignment vertical="center"/>
      <protection hidden="1"/>
    </xf>
    <xf numFmtId="0" fontId="27" fillId="0" borderId="9" xfId="38" applyFont="1" applyBorder="1" applyAlignment="1" applyProtection="1">
      <alignment vertical="center"/>
      <protection hidden="1"/>
    </xf>
    <xf numFmtId="0" fontId="28" fillId="0" borderId="16" xfId="38" applyFont="1" applyBorder="1" applyAlignment="1" applyProtection="1">
      <alignment vertical="center"/>
      <protection hidden="1"/>
    </xf>
    <xf numFmtId="0" fontId="18" fillId="0" borderId="9" xfId="1" applyNumberFormat="1" applyFont="1" applyFill="1" applyBorder="1" applyAlignment="1" applyProtection="1">
      <alignment vertical="center" wrapText="1"/>
    </xf>
    <xf numFmtId="3" fontId="18" fillId="0" borderId="9" xfId="1" applyNumberFormat="1" applyFont="1" applyFill="1" applyBorder="1" applyAlignment="1" applyProtection="1">
      <alignment vertical="center"/>
    </xf>
    <xf numFmtId="0" fontId="30" fillId="0" borderId="9" xfId="1" applyNumberFormat="1" applyFont="1" applyFill="1" applyBorder="1" applyAlignment="1" applyProtection="1">
      <alignment horizontal="center" vertical="center" wrapText="1"/>
    </xf>
    <xf numFmtId="0" fontId="20" fillId="0" borderId="0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vertical="center" wrapText="1"/>
    </xf>
    <xf numFmtId="3" fontId="20" fillId="0" borderId="0" xfId="1" applyNumberFormat="1" applyFont="1" applyFill="1" applyBorder="1" applyAlignment="1" applyProtection="1">
      <alignment vertical="center"/>
    </xf>
    <xf numFmtId="3" fontId="17" fillId="0" borderId="0" xfId="1" applyNumberFormat="1" applyFont="1" applyFill="1" applyBorder="1" applyAlignment="1" applyProtection="1">
      <alignment vertical="center"/>
    </xf>
    <xf numFmtId="3" fontId="21" fillId="0" borderId="9" xfId="1" applyNumberFormat="1" applyFont="1" applyFill="1" applyBorder="1" applyAlignment="1" applyProtection="1">
      <alignment horizontal="right" vertical="center"/>
    </xf>
    <xf numFmtId="3" fontId="0" fillId="0" borderId="0" xfId="0" applyNumberFormat="1"/>
    <xf numFmtId="0" fontId="31" fillId="0" borderId="20" xfId="1" applyNumberFormat="1" applyFont="1" applyFill="1" applyBorder="1" applyAlignment="1" applyProtection="1">
      <alignment horizontal="center" vertical="center"/>
    </xf>
    <xf numFmtId="0" fontId="31" fillId="0" borderId="20" xfId="1" applyNumberFormat="1" applyFont="1" applyFill="1" applyBorder="1" applyAlignment="1" applyProtection="1">
      <alignment horizontal="left" vertical="center"/>
    </xf>
    <xf numFmtId="0" fontId="32" fillId="0" borderId="20" xfId="0" applyFont="1" applyBorder="1" applyAlignment="1">
      <alignment horizontal="center" vertical="center"/>
    </xf>
    <xf numFmtId="0" fontId="32" fillId="0" borderId="9" xfId="0" applyFont="1" applyBorder="1"/>
    <xf numFmtId="0" fontId="31" fillId="0" borderId="9" xfId="1" applyNumberFormat="1" applyFont="1" applyFill="1" applyBorder="1" applyAlignment="1" applyProtection="1">
      <alignment vertical="center" wrapText="1"/>
    </xf>
    <xf numFmtId="0" fontId="33" fillId="0" borderId="20" xfId="1" applyNumberFormat="1" applyFont="1" applyFill="1" applyBorder="1" applyAlignment="1" applyProtection="1">
      <alignment horizontal="center" vertical="center"/>
    </xf>
    <xf numFmtId="0" fontId="33" fillId="0" borderId="9" xfId="1" applyNumberFormat="1" applyFont="1" applyFill="1" applyBorder="1" applyAlignment="1" applyProtection="1">
      <alignment vertical="center" wrapText="1"/>
    </xf>
    <xf numFmtId="3" fontId="18" fillId="0" borderId="0" xfId="1" applyNumberFormat="1" applyFont="1" applyFill="1" applyBorder="1" applyAlignment="1" applyProtection="1">
      <alignment vertical="center"/>
    </xf>
    <xf numFmtId="0" fontId="0" fillId="0" borderId="0" xfId="0" applyAlignment="1">
      <alignment wrapText="1"/>
    </xf>
    <xf numFmtId="0" fontId="27" fillId="0" borderId="0" xfId="38" applyFont="1" applyBorder="1" applyAlignment="1" applyProtection="1">
      <alignment horizontal="center" vertical="center"/>
      <protection hidden="1"/>
    </xf>
    <xf numFmtId="0" fontId="27" fillId="0" borderId="0" xfId="38" applyFont="1" applyBorder="1" applyAlignment="1" applyProtection="1">
      <alignment vertical="center"/>
      <protection hidden="1"/>
    </xf>
    <xf numFmtId="0" fontId="0" fillId="0" borderId="0" xfId="0" applyFill="1"/>
    <xf numFmtId="3" fontId="0" fillId="0" borderId="0" xfId="0" applyNumberFormat="1" applyFill="1"/>
    <xf numFmtId="0" fontId="24" fillId="0" borderId="8" xfId="38" applyFont="1" applyFill="1" applyBorder="1" applyAlignment="1" applyProtection="1">
      <alignment vertical="center"/>
      <protection hidden="1"/>
    </xf>
    <xf numFmtId="3" fontId="27" fillId="0" borderId="9" xfId="38" applyNumberFormat="1" applyFont="1" applyFill="1" applyBorder="1" applyAlignment="1" applyProtection="1">
      <alignment vertical="center"/>
      <protection locked="0"/>
    </xf>
    <xf numFmtId="0" fontId="20" fillId="0" borderId="8" xfId="1" applyNumberFormat="1" applyFont="1" applyFill="1" applyBorder="1" applyAlignment="1" applyProtection="1">
      <alignment vertical="center" wrapText="1"/>
    </xf>
    <xf numFmtId="3" fontId="20" fillId="0" borderId="8" xfId="1" applyNumberFormat="1" applyFont="1" applyFill="1" applyBorder="1" applyAlignment="1" applyProtection="1">
      <alignment vertical="center"/>
    </xf>
    <xf numFmtId="0" fontId="27" fillId="0" borderId="8" xfId="38" applyFont="1" applyFill="1" applyBorder="1" applyAlignment="1" applyProtection="1">
      <alignment vertical="center"/>
      <protection hidden="1"/>
    </xf>
    <xf numFmtId="0" fontId="24" fillId="0" borderId="9" xfId="38" applyFont="1" applyFill="1" applyBorder="1" applyAlignment="1" applyProtection="1">
      <alignment vertical="center"/>
      <protection hidden="1"/>
    </xf>
    <xf numFmtId="0" fontId="23" fillId="0" borderId="0" xfId="0" applyFont="1" applyFill="1"/>
    <xf numFmtId="3" fontId="23" fillId="0" borderId="0" xfId="0" applyNumberFormat="1" applyFont="1" applyFill="1"/>
    <xf numFmtId="3" fontId="20" fillId="0" borderId="16" xfId="1" applyNumberFormat="1" applyFont="1" applyFill="1" applyBorder="1" applyAlignment="1" applyProtection="1">
      <alignment vertical="center"/>
    </xf>
    <xf numFmtId="0" fontId="17" fillId="18" borderId="21" xfId="1" applyNumberFormat="1" applyFont="1" applyFill="1" applyBorder="1" applyAlignment="1" applyProtection="1">
      <alignment horizontal="center" vertical="center" wrapText="1"/>
    </xf>
    <xf numFmtId="0" fontId="17" fillId="18" borderId="22" xfId="1" applyNumberFormat="1" applyFont="1" applyFill="1" applyBorder="1" applyAlignment="1" applyProtection="1">
      <alignment horizontal="center" vertical="center" wrapText="1"/>
    </xf>
    <xf numFmtId="0" fontId="17" fillId="0" borderId="20" xfId="1" applyNumberFormat="1" applyFont="1" applyFill="1" applyBorder="1" applyAlignment="1" applyProtection="1">
      <alignment horizontal="center" vertical="center"/>
    </xf>
    <xf numFmtId="0" fontId="18" fillId="0" borderId="20" xfId="1" applyNumberFormat="1" applyFont="1" applyFill="1" applyBorder="1" applyAlignment="1" applyProtection="1">
      <alignment horizontal="center" vertical="center"/>
    </xf>
    <xf numFmtId="0" fontId="21" fillId="0" borderId="20" xfId="1" applyNumberFormat="1" applyFont="1" applyFill="1" applyBorder="1" applyAlignment="1" applyProtection="1">
      <alignment horizontal="center" vertical="center"/>
    </xf>
    <xf numFmtId="0" fontId="20" fillId="0" borderId="20" xfId="1" applyNumberFormat="1" applyFont="1" applyFill="1" applyBorder="1" applyAlignment="1" applyProtection="1">
      <alignment horizontal="center" vertical="center"/>
    </xf>
    <xf numFmtId="0" fontId="20" fillId="0" borderId="12" xfId="1" applyNumberFormat="1" applyFont="1" applyFill="1" applyBorder="1" applyAlignment="1" applyProtection="1">
      <alignment horizontal="center" vertical="center"/>
    </xf>
    <xf numFmtId="0" fontId="21" fillId="0" borderId="12" xfId="1" applyNumberFormat="1" applyFont="1" applyFill="1" applyBorder="1" applyAlignment="1" applyProtection="1">
      <alignment horizontal="center" vertical="center"/>
    </xf>
    <xf numFmtId="0" fontId="18" fillId="0" borderId="12" xfId="1" applyNumberFormat="1" applyFont="1" applyFill="1" applyBorder="1" applyAlignment="1" applyProtection="1">
      <alignment horizontal="center" vertical="center"/>
    </xf>
    <xf numFmtId="0" fontId="21" fillId="0" borderId="13" xfId="1" applyNumberFormat="1" applyFont="1" applyFill="1" applyBorder="1" applyAlignment="1" applyProtection="1">
      <alignment horizontal="center" vertical="center"/>
    </xf>
    <xf numFmtId="0" fontId="27" fillId="0" borderId="20" xfId="38" applyFont="1" applyFill="1" applyBorder="1" applyAlignment="1" applyProtection="1">
      <alignment horizontal="center" vertical="center"/>
      <protection hidden="1"/>
    </xf>
    <xf numFmtId="0" fontId="21" fillId="0" borderId="25" xfId="1" applyNumberFormat="1" applyFont="1" applyFill="1" applyBorder="1" applyAlignment="1" applyProtection="1">
      <alignment horizontal="center" vertical="center"/>
    </xf>
    <xf numFmtId="0" fontId="27" fillId="0" borderId="25" xfId="38" applyFont="1" applyFill="1" applyBorder="1" applyAlignment="1" applyProtection="1">
      <alignment horizontal="center" vertical="center"/>
      <protection hidden="1"/>
    </xf>
    <xf numFmtId="0" fontId="25" fillId="0" borderId="20" xfId="38" applyFont="1" applyFill="1" applyBorder="1" applyAlignment="1" applyProtection="1">
      <alignment horizontal="center" vertical="center"/>
      <protection hidden="1"/>
    </xf>
    <xf numFmtId="0" fontId="25" fillId="0" borderId="25" xfId="38" applyFont="1" applyFill="1" applyBorder="1" applyAlignment="1" applyProtection="1">
      <alignment horizontal="center" vertical="center"/>
      <protection hidden="1"/>
    </xf>
    <xf numFmtId="0" fontId="28" fillId="0" borderId="20" xfId="38" applyFont="1" applyFill="1" applyBorder="1" applyAlignment="1" applyProtection="1">
      <alignment horizontal="center" vertical="center"/>
      <protection hidden="1"/>
    </xf>
    <xf numFmtId="0" fontId="27" fillId="0" borderId="26" xfId="38" applyFont="1" applyFill="1" applyBorder="1" applyAlignment="1" applyProtection="1">
      <alignment horizontal="center" vertical="center"/>
      <protection hidden="1"/>
    </xf>
    <xf numFmtId="0" fontId="28" fillId="0" borderId="25" xfId="38" applyFont="1" applyFill="1" applyBorder="1" applyAlignment="1" applyProtection="1">
      <alignment horizontal="center" vertical="center"/>
      <protection hidden="1"/>
    </xf>
    <xf numFmtId="0" fontId="26" fillId="0" borderId="20" xfId="38" applyFont="1" applyFill="1" applyBorder="1" applyAlignment="1" applyProtection="1">
      <alignment horizontal="center" vertical="center"/>
      <protection hidden="1"/>
    </xf>
    <xf numFmtId="0" fontId="21" fillId="0" borderId="27" xfId="1" applyNumberFormat="1" applyFont="1" applyFill="1" applyBorder="1" applyAlignment="1" applyProtection="1">
      <alignment horizontal="center" vertical="center"/>
    </xf>
    <xf numFmtId="0" fontId="27" fillId="0" borderId="20" xfId="38" applyFont="1" applyBorder="1" applyAlignment="1" applyProtection="1">
      <alignment horizontal="center" vertical="center"/>
      <protection hidden="1"/>
    </xf>
    <xf numFmtId="0" fontId="27" fillId="0" borderId="28" xfId="38" applyFont="1" applyBorder="1" applyAlignment="1" applyProtection="1">
      <alignment horizontal="center" vertical="center"/>
      <protection hidden="1"/>
    </xf>
    <xf numFmtId="0" fontId="27" fillId="0" borderId="29" xfId="38" applyFont="1" applyBorder="1" applyAlignment="1" applyProtection="1">
      <alignment vertical="center"/>
      <protection hidden="1"/>
    </xf>
    <xf numFmtId="3" fontId="18" fillId="0" borderId="29" xfId="1" applyNumberFormat="1" applyFont="1" applyFill="1" applyBorder="1" applyAlignment="1" applyProtection="1">
      <alignment vertical="center"/>
    </xf>
    <xf numFmtId="3" fontId="20" fillId="0" borderId="29" xfId="1" applyNumberFormat="1" applyFont="1" applyFill="1" applyBorder="1" applyAlignment="1" applyProtection="1">
      <alignment vertical="center"/>
    </xf>
    <xf numFmtId="0" fontId="16" fillId="0" borderId="20" xfId="1" applyNumberFormat="1" applyFont="1" applyFill="1" applyBorder="1" applyAlignment="1" applyProtection="1">
      <alignment horizontal="center" vertical="center"/>
    </xf>
    <xf numFmtId="0" fontId="17" fillId="0" borderId="12" xfId="1" applyNumberFormat="1" applyFont="1" applyFill="1" applyBorder="1" applyAlignment="1" applyProtection="1">
      <alignment horizontal="center" vertical="center"/>
    </xf>
    <xf numFmtId="0" fontId="28" fillId="0" borderId="20" xfId="38" applyFont="1" applyBorder="1" applyAlignment="1" applyProtection="1">
      <alignment horizontal="center" vertical="center"/>
      <protection hidden="1"/>
    </xf>
    <xf numFmtId="0" fontId="28" fillId="0" borderId="25" xfId="38" applyFont="1" applyBorder="1" applyAlignment="1" applyProtection="1">
      <alignment horizontal="center" vertical="center"/>
      <protection hidden="1"/>
    </xf>
    <xf numFmtId="3" fontId="16" fillId="0" borderId="29" xfId="1" applyNumberFormat="1" applyFont="1" applyFill="1" applyBorder="1" applyAlignment="1" applyProtection="1">
      <alignment vertical="center"/>
    </xf>
    <xf numFmtId="1" fontId="15" fillId="0" borderId="0" xfId="0" applyNumberFormat="1" applyFont="1" applyAlignment="1">
      <alignment wrapText="1"/>
    </xf>
    <xf numFmtId="0" fontId="15" fillId="0" borderId="0" xfId="0" applyFont="1"/>
    <xf numFmtId="0" fontId="15" fillId="0" borderId="0" xfId="0" applyFont="1" applyAlignment="1">
      <alignment horizontal="right"/>
    </xf>
    <xf numFmtId="1" fontId="34" fillId="19" borderId="32" xfId="0" applyNumberFormat="1" applyFont="1" applyFill="1" applyBorder="1" applyAlignment="1">
      <alignment horizontal="right" vertical="top" wrapText="1"/>
    </xf>
    <xf numFmtId="1" fontId="34" fillId="19" borderId="36" xfId="0" applyNumberFormat="1" applyFont="1" applyFill="1" applyBorder="1" applyAlignment="1">
      <alignment horizontal="left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1" fontId="15" fillId="0" borderId="40" xfId="0" applyNumberFormat="1" applyFont="1" applyBorder="1" applyAlignment="1">
      <alignment horizontal="left" wrapText="1"/>
    </xf>
    <xf numFmtId="3" fontId="15" fillId="0" borderId="41" xfId="0" applyNumberFormat="1" applyFont="1" applyBorder="1" applyAlignment="1">
      <alignment horizontal="center" vertical="center" wrapText="1"/>
    </xf>
    <xf numFmtId="3" fontId="15" fillId="0" borderId="42" xfId="0" applyNumberFormat="1" applyFont="1" applyBorder="1"/>
    <xf numFmtId="3" fontId="15" fillId="0" borderId="42" xfId="0" applyNumberFormat="1" applyFont="1" applyBorder="1" applyAlignment="1">
      <alignment horizontal="center" wrapText="1"/>
    </xf>
    <xf numFmtId="3" fontId="15" fillId="0" borderId="42" xfId="0" applyNumberFormat="1" applyFont="1" applyBorder="1" applyAlignment="1">
      <alignment horizontal="center" vertical="center" wrapText="1"/>
    </xf>
    <xf numFmtId="3" fontId="15" fillId="0" borderId="43" xfId="0" applyNumberFormat="1" applyFont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center" vertical="center" wrapText="1"/>
    </xf>
    <xf numFmtId="1" fontId="15" fillId="0" borderId="45" xfId="0" applyNumberFormat="1" applyFont="1" applyBorder="1" applyAlignment="1">
      <alignment horizontal="left" wrapText="1"/>
    </xf>
    <xf numFmtId="3" fontId="15" fillId="0" borderId="46" xfId="0" applyNumberFormat="1" applyFont="1" applyBorder="1"/>
    <xf numFmtId="3" fontId="15" fillId="0" borderId="47" xfId="0" applyNumberFormat="1" applyFont="1" applyBorder="1"/>
    <xf numFmtId="3" fontId="15" fillId="0" borderId="48" xfId="0" applyNumberFormat="1" applyFont="1" applyBorder="1"/>
    <xf numFmtId="3" fontId="15" fillId="0" borderId="49" xfId="0" applyNumberFormat="1" applyFont="1" applyBorder="1"/>
    <xf numFmtId="1" fontId="15" fillId="0" borderId="50" xfId="0" applyNumberFormat="1" applyFont="1" applyBorder="1" applyAlignment="1">
      <alignment horizontal="left" wrapText="1"/>
    </xf>
    <xf numFmtId="3" fontId="15" fillId="0" borderId="51" xfId="0" applyNumberFormat="1" applyFont="1" applyBorder="1"/>
    <xf numFmtId="3" fontId="15" fillId="0" borderId="52" xfId="0" applyNumberFormat="1" applyFont="1" applyBorder="1"/>
    <xf numFmtId="3" fontId="15" fillId="0" borderId="53" xfId="0" applyNumberFormat="1" applyFont="1" applyBorder="1"/>
    <xf numFmtId="3" fontId="15" fillId="0" borderId="54" xfId="0" applyNumberFormat="1" applyFont="1" applyBorder="1"/>
    <xf numFmtId="1" fontId="15" fillId="0" borderId="55" xfId="0" applyNumberFormat="1" applyFont="1" applyBorder="1" applyAlignment="1">
      <alignment wrapText="1"/>
    </xf>
    <xf numFmtId="3" fontId="15" fillId="0" borderId="56" xfId="0" applyNumberFormat="1" applyFont="1" applyBorder="1"/>
    <xf numFmtId="3" fontId="15" fillId="0" borderId="57" xfId="0" applyNumberFormat="1" applyFont="1" applyBorder="1"/>
    <xf numFmtId="3" fontId="15" fillId="0" borderId="58" xfId="0" applyNumberFormat="1" applyFont="1" applyBorder="1"/>
    <xf numFmtId="3" fontId="15" fillId="0" borderId="59" xfId="0" applyNumberFormat="1" applyFont="1" applyBorder="1"/>
    <xf numFmtId="1" fontId="34" fillId="0" borderId="60" xfId="0" applyNumberFormat="1" applyFont="1" applyBorder="1" applyAlignment="1">
      <alignment wrapText="1"/>
    </xf>
    <xf numFmtId="3" fontId="34" fillId="0" borderId="37" xfId="0" applyNumberFormat="1" applyFont="1" applyBorder="1"/>
    <xf numFmtId="3" fontId="34" fillId="0" borderId="38" xfId="0" applyNumberFormat="1" applyFont="1" applyBorder="1"/>
    <xf numFmtId="3" fontId="34" fillId="0" borderId="39" xfId="0" applyNumberFormat="1" applyFont="1" applyBorder="1"/>
    <xf numFmtId="0" fontId="37" fillId="0" borderId="0" xfId="0" applyNumberFormat="1" applyFont="1" applyFill="1" applyBorder="1" applyAlignment="1" applyProtection="1">
      <alignment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Border="1" applyAlignment="1" applyProtection="1"/>
    <xf numFmtId="1" fontId="34" fillId="0" borderId="32" xfId="0" applyNumberFormat="1" applyFont="1" applyFill="1" applyBorder="1" applyAlignment="1">
      <alignment horizontal="right" vertical="top" wrapText="1"/>
    </xf>
    <xf numFmtId="1" fontId="34" fillId="0" borderId="36" xfId="0" applyNumberFormat="1" applyFont="1" applyFill="1" applyBorder="1" applyAlignment="1">
      <alignment horizontal="left" wrapText="1"/>
    </xf>
    <xf numFmtId="0" fontId="37" fillId="0" borderId="0" xfId="0" applyNumberFormat="1" applyFont="1" applyFill="1" applyBorder="1" applyAlignment="1" applyProtection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19" fillId="0" borderId="0" xfId="0" applyNumberFormat="1" applyFont="1" applyFill="1" applyBorder="1" applyAlignment="1" applyProtection="1">
      <alignment horizontal="left" wrapText="1"/>
    </xf>
    <xf numFmtId="0" fontId="40" fillId="0" borderId="0" xfId="0" applyNumberFormat="1" applyFont="1" applyFill="1" applyBorder="1" applyAlignment="1" applyProtection="1">
      <alignment wrapText="1"/>
    </xf>
    <xf numFmtId="0" fontId="41" fillId="0" borderId="61" xfId="0" quotePrefix="1" applyFont="1" applyBorder="1" applyAlignment="1">
      <alignment horizontal="left" wrapText="1"/>
    </xf>
    <xf numFmtId="0" fontId="41" fillId="0" borderId="8" xfId="0" quotePrefix="1" applyFont="1" applyBorder="1" applyAlignment="1">
      <alignment horizontal="left" wrapText="1"/>
    </xf>
    <xf numFmtId="0" fontId="41" fillId="0" borderId="8" xfId="0" quotePrefix="1" applyFont="1" applyBorder="1" applyAlignment="1">
      <alignment horizontal="center" wrapText="1"/>
    </xf>
    <xf numFmtId="0" fontId="41" fillId="0" borderId="8" xfId="0" quotePrefix="1" applyNumberFormat="1" applyFont="1" applyFill="1" applyBorder="1" applyAlignment="1" applyProtection="1">
      <alignment horizontal="left"/>
    </xf>
    <xf numFmtId="0" fontId="18" fillId="20" borderId="9" xfId="0" applyNumberFormat="1" applyFont="1" applyFill="1" applyBorder="1" applyAlignment="1" applyProtection="1">
      <alignment horizontal="center" wrapText="1"/>
    </xf>
    <xf numFmtId="0" fontId="18" fillId="20" borderId="9" xfId="0" applyNumberFormat="1" applyFont="1" applyFill="1" applyBorder="1" applyAlignment="1" applyProtection="1">
      <alignment horizontal="center" vertical="center" wrapText="1"/>
    </xf>
    <xf numFmtId="3" fontId="41" fillId="21" borderId="9" xfId="0" applyNumberFormat="1" applyFont="1" applyFill="1" applyBorder="1" applyAlignment="1">
      <alignment horizontal="right"/>
    </xf>
    <xf numFmtId="3" fontId="41" fillId="0" borderId="9" xfId="0" applyNumberFormat="1" applyFont="1" applyFill="1" applyBorder="1" applyAlignment="1">
      <alignment horizontal="right"/>
    </xf>
    <xf numFmtId="0" fontId="35" fillId="21" borderId="61" xfId="0" applyFont="1" applyFill="1" applyBorder="1" applyAlignment="1">
      <alignment horizontal="left"/>
    </xf>
    <xf numFmtId="0" fontId="15" fillId="21" borderId="8" xfId="0" applyNumberFormat="1" applyFont="1" applyFill="1" applyBorder="1" applyAlignment="1" applyProtection="1"/>
    <xf numFmtId="3" fontId="41" fillId="0" borderId="9" xfId="0" applyNumberFormat="1" applyFont="1" applyFill="1" applyBorder="1" applyAlignment="1" applyProtection="1">
      <alignment horizontal="right" wrapText="1"/>
    </xf>
    <xf numFmtId="3" fontId="41" fillId="0" borderId="9" xfId="0" applyNumberFormat="1" applyFont="1" applyBorder="1" applyAlignment="1">
      <alignment horizontal="right"/>
    </xf>
    <xf numFmtId="3" fontId="41" fillId="21" borderId="9" xfId="0" applyNumberFormat="1" applyFont="1" applyFill="1" applyBorder="1" applyAlignment="1" applyProtection="1">
      <alignment horizontal="right" wrapText="1"/>
    </xf>
    <xf numFmtId="0" fontId="18" fillId="0" borderId="9" xfId="0" applyNumberFormat="1" applyFont="1" applyFill="1" applyBorder="1" applyAlignment="1" applyProtection="1">
      <alignment horizont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3" fontId="41" fillId="22" borderId="61" xfId="0" quotePrefix="1" applyNumberFormat="1" applyFont="1" applyFill="1" applyBorder="1" applyAlignment="1">
      <alignment horizontal="right"/>
    </xf>
    <xf numFmtId="3" fontId="41" fillId="22" borderId="9" xfId="0" applyNumberFormat="1" applyFont="1" applyFill="1" applyBorder="1" applyAlignment="1" applyProtection="1">
      <alignment horizontal="right" wrapText="1"/>
    </xf>
    <xf numFmtId="3" fontId="41" fillId="21" borderId="61" xfId="0" quotePrefix="1" applyNumberFormat="1" applyFont="1" applyFill="1" applyBorder="1" applyAlignment="1">
      <alignment horizontal="right"/>
    </xf>
    <xf numFmtId="0" fontId="19" fillId="0" borderId="0" xfId="0" quotePrefix="1" applyNumberFormat="1" applyFont="1" applyFill="1" applyBorder="1" applyAlignment="1" applyProtection="1">
      <alignment horizontal="left" wrapText="1"/>
    </xf>
    <xf numFmtId="0" fontId="40" fillId="0" borderId="0" xfId="0" applyNumberFormat="1" applyFont="1" applyFill="1" applyBorder="1" applyAlignment="1" applyProtection="1"/>
    <xf numFmtId="3" fontId="24" fillId="0" borderId="9" xfId="1" applyNumberFormat="1" applyFont="1" applyFill="1" applyBorder="1" applyAlignment="1" applyProtection="1">
      <alignment vertical="center"/>
    </xf>
    <xf numFmtId="0" fontId="17" fillId="18" borderId="62" xfId="1" applyNumberFormat="1" applyFont="1" applyFill="1" applyBorder="1" applyAlignment="1" applyProtection="1">
      <alignment horizontal="center" vertical="center" wrapText="1"/>
    </xf>
    <xf numFmtId="3" fontId="20" fillId="0" borderId="61" xfId="1" applyNumberFormat="1" applyFont="1" applyFill="1" applyBorder="1" applyAlignment="1" applyProtection="1">
      <alignment vertical="center"/>
    </xf>
    <xf numFmtId="3" fontId="17" fillId="0" borderId="61" xfId="1" applyNumberFormat="1" applyFont="1" applyFill="1" applyBorder="1" applyAlignment="1" applyProtection="1">
      <alignment vertical="center"/>
    </xf>
    <xf numFmtId="3" fontId="18" fillId="0" borderId="61" xfId="1" applyNumberFormat="1" applyFont="1" applyFill="1" applyBorder="1" applyAlignment="1" applyProtection="1">
      <alignment vertical="center"/>
    </xf>
    <xf numFmtId="3" fontId="21" fillId="0" borderId="61" xfId="1" applyNumberFormat="1" applyFont="1" applyFill="1" applyBorder="1" applyAlignment="1" applyProtection="1">
      <alignment vertical="center"/>
    </xf>
    <xf numFmtId="3" fontId="20" fillId="0" borderId="63" xfId="1" applyNumberFormat="1" applyFont="1" applyFill="1" applyBorder="1" applyAlignment="1" applyProtection="1">
      <alignment vertical="center"/>
    </xf>
    <xf numFmtId="3" fontId="21" fillId="0" borderId="8" xfId="1" applyNumberFormat="1" applyFont="1" applyFill="1" applyBorder="1" applyAlignment="1" applyProtection="1">
      <alignment vertical="center"/>
    </xf>
    <xf numFmtId="3" fontId="21" fillId="0" borderId="61" xfId="1" applyNumberFormat="1" applyFont="1" applyFill="1" applyBorder="1" applyAlignment="1" applyProtection="1">
      <alignment horizontal="right" vertical="center"/>
    </xf>
    <xf numFmtId="3" fontId="20" fillId="0" borderId="64" xfId="1" applyNumberFormat="1" applyFont="1" applyFill="1" applyBorder="1" applyAlignment="1" applyProtection="1">
      <alignment vertical="center"/>
    </xf>
    <xf numFmtId="3" fontId="44" fillId="0" borderId="23" xfId="0" applyNumberFormat="1" applyFont="1" applyBorder="1" applyAlignment="1">
      <alignment horizontal="center" vertical="center" wrapText="1" shrinkToFit="1"/>
    </xf>
    <xf numFmtId="3" fontId="23" fillId="0" borderId="24" xfId="0" applyNumberFormat="1" applyFont="1" applyFill="1" applyBorder="1"/>
    <xf numFmtId="0" fontId="17" fillId="18" borderId="14" xfId="1" applyNumberFormat="1" applyFont="1" applyFill="1" applyBorder="1" applyAlignment="1" applyProtection="1">
      <alignment horizontal="center" vertical="center" wrapText="1"/>
    </xf>
    <xf numFmtId="0" fontId="17" fillId="18" borderId="18" xfId="1" applyNumberFormat="1" applyFont="1" applyFill="1" applyBorder="1" applyAlignment="1" applyProtection="1">
      <alignment horizontal="center" vertical="center" wrapText="1"/>
    </xf>
    <xf numFmtId="0" fontId="17" fillId="18" borderId="65" xfId="1" applyNumberFormat="1" applyFont="1" applyFill="1" applyBorder="1" applyAlignment="1" applyProtection="1">
      <alignment horizontal="center" vertical="center" wrapText="1"/>
    </xf>
    <xf numFmtId="3" fontId="16" fillId="0" borderId="61" xfId="1" applyNumberFormat="1" applyFont="1" applyFill="1" applyBorder="1" applyAlignment="1" applyProtection="1">
      <alignment vertical="center"/>
    </xf>
    <xf numFmtId="3" fontId="44" fillId="0" borderId="66" xfId="0" applyNumberFormat="1" applyFont="1" applyBorder="1" applyAlignment="1">
      <alignment horizontal="center" vertical="center" wrapText="1" shrinkToFit="1"/>
    </xf>
    <xf numFmtId="3" fontId="17" fillId="18" borderId="31" xfId="1" applyNumberFormat="1" applyFont="1" applyFill="1" applyBorder="1" applyAlignment="1" applyProtection="1">
      <alignment horizontal="center" vertical="center" wrapText="1"/>
    </xf>
    <xf numFmtId="3" fontId="23" fillId="0" borderId="20" xfId="0" applyNumberFormat="1" applyFont="1" applyFill="1" applyBorder="1"/>
    <xf numFmtId="3" fontId="17" fillId="18" borderId="27" xfId="1" applyNumberFormat="1" applyFont="1" applyFill="1" applyBorder="1" applyAlignment="1" applyProtection="1">
      <alignment horizontal="center" vertical="center" wrapText="1"/>
    </xf>
    <xf numFmtId="3" fontId="43" fillId="0" borderId="34" xfId="0" applyNumberFormat="1" applyFont="1" applyBorder="1"/>
    <xf numFmtId="3" fontId="43" fillId="0" borderId="35" xfId="0" applyNumberFormat="1" applyFont="1" applyBorder="1"/>
    <xf numFmtId="3" fontId="43" fillId="0" borderId="20" xfId="0" applyNumberFormat="1" applyFont="1" applyBorder="1"/>
    <xf numFmtId="3" fontId="43" fillId="0" borderId="24" xfId="0" applyNumberFormat="1" applyFont="1" applyBorder="1"/>
    <xf numFmtId="3" fontId="43" fillId="0" borderId="20" xfId="0" applyNumberFormat="1" applyFont="1" applyFill="1" applyBorder="1"/>
    <xf numFmtId="3" fontId="43" fillId="0" borderId="24" xfId="0" applyNumberFormat="1" applyFont="1" applyFill="1" applyBorder="1"/>
    <xf numFmtId="3" fontId="43" fillId="0" borderId="28" xfId="0" applyNumberFormat="1" applyFont="1" applyBorder="1"/>
    <xf numFmtId="3" fontId="43" fillId="0" borderId="30" xfId="0" applyNumberFormat="1" applyFont="1" applyBorder="1"/>
    <xf numFmtId="3" fontId="43" fillId="0" borderId="0" xfId="0" applyNumberFormat="1" applyFont="1"/>
    <xf numFmtId="3" fontId="43" fillId="0" borderId="31" xfId="0" applyNumberFormat="1" applyFont="1" applyBorder="1"/>
    <xf numFmtId="3" fontId="43" fillId="0" borderId="23" xfId="0" applyNumberFormat="1" applyFont="1" applyBorder="1"/>
    <xf numFmtId="3" fontId="43" fillId="0" borderId="0" xfId="0" applyNumberFormat="1" applyFont="1" applyAlignment="1">
      <alignment wrapText="1"/>
    </xf>
    <xf numFmtId="3" fontId="37" fillId="0" borderId="9" xfId="1" applyNumberFormat="1" applyFont="1" applyFill="1" applyBorder="1" applyAlignment="1" applyProtection="1">
      <alignment vertical="center"/>
    </xf>
    <xf numFmtId="0" fontId="19" fillId="0" borderId="33" xfId="1" applyNumberFormat="1" applyFont="1" applyFill="1" applyBorder="1" applyAlignment="1" applyProtection="1">
      <alignment horizontal="center" vertical="center"/>
    </xf>
    <xf numFmtId="0" fontId="19" fillId="0" borderId="34" xfId="1" applyNumberFormat="1" applyFont="1" applyFill="1" applyBorder="1" applyAlignment="1" applyProtection="1">
      <alignment horizontal="center" vertical="center"/>
    </xf>
    <xf numFmtId="0" fontId="19" fillId="0" borderId="37" xfId="1" applyNumberFormat="1" applyFont="1" applyFill="1" applyBorder="1" applyAlignment="1" applyProtection="1">
      <alignment horizontal="center" vertical="center"/>
    </xf>
    <xf numFmtId="0" fontId="19" fillId="0" borderId="38" xfId="1" applyNumberFormat="1" applyFont="1" applyFill="1" applyBorder="1" applyAlignment="1" applyProtection="1">
      <alignment horizontal="center" vertical="center"/>
    </xf>
    <xf numFmtId="0" fontId="19" fillId="0" borderId="39" xfId="1" applyNumberFormat="1" applyFont="1" applyFill="1" applyBorder="1" applyAlignment="1" applyProtection="1">
      <alignment horizontal="center" vertical="center"/>
    </xf>
    <xf numFmtId="3" fontId="34" fillId="0" borderId="33" xfId="0" applyNumberFormat="1" applyFont="1" applyBorder="1" applyAlignment="1">
      <alignment horizontal="center"/>
    </xf>
    <xf numFmtId="3" fontId="34" fillId="0" borderId="34" xfId="0" applyNumberFormat="1" applyFont="1" applyBorder="1" applyAlignment="1">
      <alignment horizontal="center"/>
    </xf>
    <xf numFmtId="3" fontId="34" fillId="0" borderId="35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35" fillId="0" borderId="33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41" fillId="21" borderId="61" xfId="0" applyNumberFormat="1" applyFont="1" applyFill="1" applyBorder="1" applyAlignment="1" applyProtection="1">
      <alignment horizontal="left" wrapText="1"/>
    </xf>
    <xf numFmtId="0" fontId="41" fillId="21" borderId="8" xfId="0" applyNumberFormat="1" applyFont="1" applyFill="1" applyBorder="1" applyAlignment="1" applyProtection="1">
      <alignment horizontal="left" wrapText="1"/>
    </xf>
    <xf numFmtId="0" fontId="41" fillId="21" borderId="19" xfId="0" applyNumberFormat="1" applyFont="1" applyFill="1" applyBorder="1" applyAlignment="1" applyProtection="1">
      <alignment horizontal="left" wrapText="1"/>
    </xf>
    <xf numFmtId="0" fontId="39" fillId="0" borderId="0" xfId="0" applyNumberFormat="1" applyFont="1" applyFill="1" applyBorder="1" applyAlignment="1" applyProtection="1">
      <alignment horizontal="left"/>
    </xf>
    <xf numFmtId="0" fontId="37" fillId="0" borderId="0" xfId="0" applyNumberFormat="1" applyFont="1" applyFill="1" applyBorder="1" applyAlignment="1" applyProtection="1">
      <alignment vertical="center" wrapText="1"/>
    </xf>
    <xf numFmtId="0" fontId="35" fillId="21" borderId="61" xfId="0" applyNumberFormat="1" applyFont="1" applyFill="1" applyBorder="1" applyAlignment="1" applyProtection="1">
      <alignment horizontal="left" wrapText="1"/>
    </xf>
    <xf numFmtId="0" fontId="36" fillId="21" borderId="8" xfId="0" applyNumberFormat="1" applyFont="1" applyFill="1" applyBorder="1" applyAlignment="1" applyProtection="1">
      <alignment wrapText="1"/>
    </xf>
    <xf numFmtId="0" fontId="15" fillId="21" borderId="8" xfId="0" applyNumberFormat="1" applyFont="1" applyFill="1" applyBorder="1" applyAlignment="1" applyProtection="1"/>
    <xf numFmtId="0" fontId="35" fillId="0" borderId="61" xfId="0" applyNumberFormat="1" applyFont="1" applyFill="1" applyBorder="1" applyAlignment="1" applyProtection="1">
      <alignment horizontal="left" wrapText="1"/>
    </xf>
    <xf numFmtId="0" fontId="36" fillId="0" borderId="8" xfId="0" applyNumberFormat="1" applyFont="1" applyFill="1" applyBorder="1" applyAlignment="1" applyProtection="1">
      <alignment wrapText="1"/>
    </xf>
    <xf numFmtId="0" fontId="15" fillId="0" borderId="8" xfId="0" applyNumberFormat="1" applyFont="1" applyFill="1" applyBorder="1" applyAlignment="1" applyProtection="1"/>
    <xf numFmtId="0" fontId="35" fillId="0" borderId="61" xfId="0" quotePrefix="1" applyFont="1" applyFill="1" applyBorder="1" applyAlignment="1">
      <alignment horizontal="left"/>
    </xf>
    <xf numFmtId="0" fontId="35" fillId="0" borderId="61" xfId="0" quotePrefix="1" applyNumberFormat="1" applyFont="1" applyFill="1" applyBorder="1" applyAlignment="1" applyProtection="1">
      <alignment horizontal="left" wrapText="1"/>
    </xf>
    <xf numFmtId="0" fontId="15" fillId="0" borderId="8" xfId="0" applyNumberFormat="1" applyFont="1" applyFill="1" applyBorder="1" applyAlignment="1" applyProtection="1">
      <alignment wrapText="1"/>
    </xf>
    <xf numFmtId="0" fontId="35" fillId="0" borderId="61" xfId="0" quotePrefix="1" applyFont="1" applyBorder="1" applyAlignment="1">
      <alignment horizontal="left"/>
    </xf>
    <xf numFmtId="0" fontId="35" fillId="21" borderId="61" xfId="0" quotePrefix="1" applyNumberFormat="1" applyFont="1" applyFill="1" applyBorder="1" applyAlignment="1" applyProtection="1">
      <alignment horizontal="left" wrapText="1"/>
    </xf>
    <xf numFmtId="0" fontId="40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/>
    <xf numFmtId="0" fontId="41" fillId="22" borderId="61" xfId="0" applyNumberFormat="1" applyFont="1" applyFill="1" applyBorder="1" applyAlignment="1" applyProtection="1">
      <alignment horizontal="left" wrapText="1"/>
    </xf>
    <xf numFmtId="0" fontId="41" fillId="22" borderId="8" xfId="0" applyNumberFormat="1" applyFont="1" applyFill="1" applyBorder="1" applyAlignment="1" applyProtection="1">
      <alignment horizontal="left" wrapText="1"/>
    </xf>
    <xf numFmtId="0" fontId="41" fillId="22" borderId="19" xfId="0" applyNumberFormat="1" applyFont="1" applyFill="1" applyBorder="1" applyAlignment="1" applyProtection="1">
      <alignment horizontal="left" wrapText="1"/>
    </xf>
    <xf numFmtId="0" fontId="42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</cellXfs>
  <cellStyles count="3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1"/>
    <cellStyle name="Normal 3" xfId="38"/>
    <cellStyle name="Total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9"/>
  <sheetViews>
    <sheetView tabSelected="1" workbookViewId="0">
      <selection activeCell="A2" sqref="A1:A1048576"/>
    </sheetView>
  </sheetViews>
  <sheetFormatPr defaultRowHeight="15"/>
  <cols>
    <col min="1" max="1" width="6.5703125" style="1" customWidth="1"/>
    <col min="2" max="2" width="36.28515625" style="1" customWidth="1"/>
    <col min="3" max="4" width="10.140625" style="1" customWidth="1"/>
    <col min="5" max="6" width="9.42578125" style="1" customWidth="1"/>
    <col min="7" max="8" width="8.7109375" style="1" customWidth="1"/>
    <col min="9" max="9" width="11.42578125" style="1" customWidth="1"/>
    <col min="10" max="10" width="9.7109375" style="1" customWidth="1"/>
    <col min="11" max="12" width="10.7109375" style="188" customWidth="1"/>
    <col min="13" max="14" width="9.140625" style="42"/>
  </cols>
  <sheetData>
    <row r="1" spans="1:14" ht="18.75" thickBot="1">
      <c r="A1" s="193" t="s">
        <v>4</v>
      </c>
      <c r="B1" s="194"/>
      <c r="C1" s="194"/>
      <c r="D1" s="194"/>
      <c r="E1" s="194"/>
      <c r="F1" s="194"/>
      <c r="G1" s="194"/>
      <c r="H1" s="194"/>
      <c r="I1" s="194"/>
      <c r="J1" s="194"/>
      <c r="K1" s="180"/>
      <c r="L1" s="181"/>
    </row>
    <row r="2" spans="1:14" ht="78.75">
      <c r="A2" s="65" t="s">
        <v>5</v>
      </c>
      <c r="B2" s="66" t="s">
        <v>6</v>
      </c>
      <c r="C2" s="66" t="s">
        <v>112</v>
      </c>
      <c r="D2" s="66" t="s">
        <v>26</v>
      </c>
      <c r="E2" s="66" t="s">
        <v>0</v>
      </c>
      <c r="F2" s="66" t="s">
        <v>1</v>
      </c>
      <c r="G2" s="66" t="s">
        <v>2</v>
      </c>
      <c r="H2" s="66" t="s">
        <v>7</v>
      </c>
      <c r="I2" s="66" t="s">
        <v>8</v>
      </c>
      <c r="J2" s="161" t="s">
        <v>3</v>
      </c>
      <c r="K2" s="177" t="s">
        <v>147</v>
      </c>
      <c r="L2" s="170" t="s">
        <v>148</v>
      </c>
    </row>
    <row r="3" spans="1:14" ht="12" customHeight="1">
      <c r="A3" s="67"/>
      <c r="B3" s="2"/>
      <c r="C3" s="6"/>
      <c r="D3" s="6"/>
      <c r="E3" s="6"/>
      <c r="F3" s="6"/>
      <c r="G3" s="6"/>
      <c r="H3" s="6"/>
      <c r="I3" s="6"/>
      <c r="J3" s="162"/>
      <c r="K3" s="182"/>
      <c r="L3" s="183"/>
    </row>
    <row r="4" spans="1:14" ht="15" customHeight="1">
      <c r="A4" s="67"/>
      <c r="B4" s="36" t="s">
        <v>9</v>
      </c>
      <c r="C4" s="7"/>
      <c r="D4" s="7"/>
      <c r="E4" s="7"/>
      <c r="F4" s="7"/>
      <c r="G4" s="7"/>
      <c r="H4" s="7"/>
      <c r="I4" s="7"/>
      <c r="J4" s="163"/>
      <c r="K4" s="182"/>
      <c r="L4" s="183"/>
    </row>
    <row r="5" spans="1:14" ht="15" customHeight="1">
      <c r="A5" s="67"/>
      <c r="B5" s="36" t="s">
        <v>27</v>
      </c>
      <c r="C5" s="7">
        <f t="shared" ref="C5:J5" si="0">C7+C117</f>
        <v>3582200</v>
      </c>
      <c r="D5" s="7">
        <f>D7+D117</f>
        <v>3281200</v>
      </c>
      <c r="E5" s="7">
        <f t="shared" si="0"/>
        <v>295000</v>
      </c>
      <c r="F5" s="7">
        <f t="shared" si="0"/>
        <v>0</v>
      </c>
      <c r="G5" s="7">
        <f t="shared" si="0"/>
        <v>0</v>
      </c>
      <c r="H5" s="7">
        <f t="shared" si="0"/>
        <v>6000</v>
      </c>
      <c r="I5" s="7">
        <f t="shared" si="0"/>
        <v>0</v>
      </c>
      <c r="J5" s="163">
        <f t="shared" si="0"/>
        <v>0</v>
      </c>
      <c r="K5" s="182">
        <f>K7+K117</f>
        <v>3958000</v>
      </c>
      <c r="L5" s="182">
        <f>L7+L117</f>
        <v>4158000</v>
      </c>
    </row>
    <row r="6" spans="1:14" ht="12" customHeight="1">
      <c r="A6" s="67"/>
      <c r="B6" s="2"/>
      <c r="C6" s="6"/>
      <c r="D6" s="6"/>
      <c r="E6" s="6"/>
      <c r="F6" s="6"/>
      <c r="G6" s="6"/>
      <c r="H6" s="6"/>
      <c r="I6" s="6"/>
      <c r="J6" s="162"/>
      <c r="K6" s="182"/>
      <c r="L6" s="183"/>
    </row>
    <row r="7" spans="1:14" ht="12" customHeight="1">
      <c r="A7" s="67"/>
      <c r="B7" s="21" t="s">
        <v>28</v>
      </c>
      <c r="C7" s="7">
        <f t="shared" ref="C7:J7" si="1">C10+C98</f>
        <v>2829200</v>
      </c>
      <c r="D7" s="7">
        <f>D10+D98</f>
        <v>2829200</v>
      </c>
      <c r="E7" s="7">
        <f t="shared" si="1"/>
        <v>0</v>
      </c>
      <c r="F7" s="7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163">
        <f t="shared" si="1"/>
        <v>0</v>
      </c>
      <c r="K7" s="182">
        <f>K10+K98</f>
        <v>2815000</v>
      </c>
      <c r="L7" s="182">
        <f>L10+L98</f>
        <v>2855000</v>
      </c>
    </row>
    <row r="8" spans="1:14" ht="12" customHeight="1">
      <c r="A8" s="67"/>
      <c r="B8" s="4"/>
      <c r="C8" s="7"/>
      <c r="D8" s="7"/>
      <c r="E8" s="7"/>
      <c r="F8" s="7"/>
      <c r="G8" s="7"/>
      <c r="H8" s="7"/>
      <c r="I8" s="7"/>
      <c r="J8" s="163"/>
      <c r="K8" s="182"/>
      <c r="L8" s="183"/>
    </row>
    <row r="9" spans="1:14" ht="12" customHeight="1">
      <c r="A9" s="67" t="s">
        <v>10</v>
      </c>
      <c r="B9" s="4" t="s">
        <v>11</v>
      </c>
      <c r="C9" s="7"/>
      <c r="D9" s="7"/>
      <c r="E9" s="7"/>
      <c r="F9" s="7"/>
      <c r="G9" s="7"/>
      <c r="H9" s="7"/>
      <c r="I9" s="7"/>
      <c r="J9" s="163"/>
      <c r="K9" s="182"/>
      <c r="L9" s="183"/>
    </row>
    <row r="10" spans="1:14" s="54" customFormat="1" ht="15" customHeight="1">
      <c r="A10" s="68">
        <v>3</v>
      </c>
      <c r="B10" s="34" t="s">
        <v>12</v>
      </c>
      <c r="C10" s="35">
        <f>SUM(D10:J10)</f>
        <v>2829200</v>
      </c>
      <c r="D10" s="35">
        <f>D11+D27+D92</f>
        <v>2829200</v>
      </c>
      <c r="E10" s="35">
        <f t="shared" ref="E10:J10" si="2">E11+E27+E92</f>
        <v>0</v>
      </c>
      <c r="F10" s="35">
        <f t="shared" si="2"/>
        <v>0</v>
      </c>
      <c r="G10" s="35">
        <f t="shared" si="2"/>
        <v>0</v>
      </c>
      <c r="H10" s="35">
        <f t="shared" si="2"/>
        <v>0</v>
      </c>
      <c r="I10" s="35">
        <f t="shared" si="2"/>
        <v>0</v>
      </c>
      <c r="J10" s="164">
        <f t="shared" si="2"/>
        <v>0</v>
      </c>
      <c r="K10" s="184">
        <f>K11+K27+K92</f>
        <v>2815000</v>
      </c>
      <c r="L10" s="184">
        <f>L11+L27+L92</f>
        <v>2855000</v>
      </c>
      <c r="M10" s="55"/>
      <c r="N10" s="55"/>
    </row>
    <row r="11" spans="1:14" s="54" customFormat="1" ht="13.5" customHeight="1">
      <c r="A11" s="68">
        <v>31</v>
      </c>
      <c r="B11" s="34" t="s">
        <v>13</v>
      </c>
      <c r="C11" s="35">
        <f t="shared" ref="C11:C65" si="3">SUM(D11:J11)</f>
        <v>2422700</v>
      </c>
      <c r="D11" s="35">
        <f>D12+D16+D24</f>
        <v>2422700</v>
      </c>
      <c r="E11" s="35">
        <f t="shared" ref="E11:J11" si="4">E12+E16+E24</f>
        <v>0</v>
      </c>
      <c r="F11" s="35">
        <f t="shared" si="4"/>
        <v>0</v>
      </c>
      <c r="G11" s="35">
        <f t="shared" si="4"/>
        <v>0</v>
      </c>
      <c r="H11" s="35">
        <f t="shared" si="4"/>
        <v>0</v>
      </c>
      <c r="I11" s="35">
        <f t="shared" si="4"/>
        <v>0</v>
      </c>
      <c r="J11" s="164">
        <f t="shared" si="4"/>
        <v>0</v>
      </c>
      <c r="K11" s="184">
        <v>2360000</v>
      </c>
      <c r="L11" s="185">
        <v>2400000</v>
      </c>
      <c r="M11" s="55"/>
      <c r="N11" s="55"/>
    </row>
    <row r="12" spans="1:14" s="54" customFormat="1" ht="12" customHeight="1">
      <c r="A12" s="69">
        <v>311</v>
      </c>
      <c r="B12" s="3" t="s">
        <v>14</v>
      </c>
      <c r="C12" s="35">
        <f t="shared" si="3"/>
        <v>1966000</v>
      </c>
      <c r="D12" s="8">
        <f>D13</f>
        <v>1966000</v>
      </c>
      <c r="E12" s="8">
        <f t="shared" ref="E12:J12" si="5">E13</f>
        <v>0</v>
      </c>
      <c r="F12" s="8">
        <f t="shared" si="5"/>
        <v>0</v>
      </c>
      <c r="G12" s="8">
        <f t="shared" si="5"/>
        <v>0</v>
      </c>
      <c r="H12" s="8">
        <f t="shared" si="5"/>
        <v>0</v>
      </c>
      <c r="I12" s="8">
        <f t="shared" si="5"/>
        <v>0</v>
      </c>
      <c r="J12" s="165">
        <f t="shared" si="5"/>
        <v>0</v>
      </c>
      <c r="K12" s="184"/>
      <c r="L12" s="185"/>
      <c r="M12" s="55"/>
      <c r="N12" s="55"/>
    </row>
    <row r="13" spans="1:14" s="54" customFormat="1" ht="12" customHeight="1">
      <c r="A13" s="70">
        <v>3111</v>
      </c>
      <c r="B13" s="2" t="s">
        <v>29</v>
      </c>
      <c r="C13" s="35">
        <f t="shared" si="3"/>
        <v>1966000</v>
      </c>
      <c r="D13" s="6">
        <f>SUM(D14:D15)</f>
        <v>1966000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162">
        <v>0</v>
      </c>
      <c r="K13" s="184"/>
      <c r="L13" s="185"/>
      <c r="M13" s="55"/>
      <c r="N13" s="55"/>
    </row>
    <row r="14" spans="1:14" s="54" customFormat="1" ht="12" customHeight="1">
      <c r="A14" s="70">
        <v>31111</v>
      </c>
      <c r="B14" s="2" t="s">
        <v>29</v>
      </c>
      <c r="C14" s="35">
        <f t="shared" si="3"/>
        <v>1850000</v>
      </c>
      <c r="D14" s="6">
        <v>1850000</v>
      </c>
      <c r="E14" s="6"/>
      <c r="F14" s="6"/>
      <c r="G14" s="6"/>
      <c r="H14" s="6"/>
      <c r="I14" s="6"/>
      <c r="J14" s="162"/>
      <c r="K14" s="184"/>
      <c r="L14" s="185"/>
      <c r="M14" s="55"/>
      <c r="N14" s="55"/>
    </row>
    <row r="15" spans="1:14" s="54" customFormat="1" ht="12" customHeight="1">
      <c r="A15" s="70">
        <v>31113</v>
      </c>
      <c r="B15" s="2" t="s">
        <v>109</v>
      </c>
      <c r="C15" s="35">
        <f t="shared" si="3"/>
        <v>116000</v>
      </c>
      <c r="D15" s="6">
        <v>116000</v>
      </c>
      <c r="E15" s="6"/>
      <c r="F15" s="6"/>
      <c r="G15" s="6"/>
      <c r="H15" s="6"/>
      <c r="I15" s="6"/>
      <c r="J15" s="162"/>
      <c r="K15" s="184"/>
      <c r="L15" s="185"/>
      <c r="M15" s="55"/>
      <c r="N15" s="55"/>
    </row>
    <row r="16" spans="1:14" s="54" customFormat="1" ht="12" customHeight="1">
      <c r="A16" s="69">
        <v>312</v>
      </c>
      <c r="B16" s="3" t="s">
        <v>15</v>
      </c>
      <c r="C16" s="35">
        <f t="shared" si="3"/>
        <v>149700</v>
      </c>
      <c r="D16" s="8">
        <f>D17</f>
        <v>149700</v>
      </c>
      <c r="E16" s="8">
        <f t="shared" ref="E16:J16" si="6">E17</f>
        <v>0</v>
      </c>
      <c r="F16" s="8">
        <f t="shared" si="6"/>
        <v>0</v>
      </c>
      <c r="G16" s="8">
        <f t="shared" si="6"/>
        <v>0</v>
      </c>
      <c r="H16" s="8">
        <f t="shared" si="6"/>
        <v>0</v>
      </c>
      <c r="I16" s="8">
        <f t="shared" si="6"/>
        <v>0</v>
      </c>
      <c r="J16" s="165">
        <f t="shared" si="6"/>
        <v>0</v>
      </c>
      <c r="K16" s="184"/>
      <c r="L16" s="185"/>
      <c r="M16" s="55"/>
      <c r="N16" s="55"/>
    </row>
    <row r="17" spans="1:14" s="54" customFormat="1" ht="12" customHeight="1">
      <c r="A17" s="70">
        <v>3121</v>
      </c>
      <c r="B17" s="2" t="s">
        <v>15</v>
      </c>
      <c r="C17" s="35">
        <f t="shared" si="3"/>
        <v>149700</v>
      </c>
      <c r="D17" s="6">
        <f>SUM(D18:D23)</f>
        <v>149700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162">
        <v>0</v>
      </c>
      <c r="K17" s="184"/>
      <c r="L17" s="185"/>
      <c r="M17" s="55"/>
      <c r="N17" s="55"/>
    </row>
    <row r="18" spans="1:14" s="54" customFormat="1" ht="12" customHeight="1">
      <c r="A18" s="70">
        <v>31212</v>
      </c>
      <c r="B18" s="56" t="s">
        <v>32</v>
      </c>
      <c r="C18" s="35">
        <f t="shared" si="3"/>
        <v>70000</v>
      </c>
      <c r="D18" s="10">
        <v>70000</v>
      </c>
      <c r="E18" s="6"/>
      <c r="F18" s="6"/>
      <c r="G18" s="6"/>
      <c r="H18" s="6"/>
      <c r="I18" s="6"/>
      <c r="J18" s="162"/>
      <c r="K18" s="184"/>
      <c r="L18" s="185"/>
      <c r="M18" s="55"/>
      <c r="N18" s="55"/>
    </row>
    <row r="19" spans="1:14" s="54" customFormat="1" ht="12" customHeight="1">
      <c r="A19" s="70">
        <v>31213</v>
      </c>
      <c r="B19" s="2" t="s">
        <v>30</v>
      </c>
      <c r="C19" s="35">
        <f t="shared" si="3"/>
        <v>22200</v>
      </c>
      <c r="D19" s="6">
        <v>22200</v>
      </c>
      <c r="E19" s="6"/>
      <c r="F19" s="6"/>
      <c r="G19" s="6"/>
      <c r="H19" s="6"/>
      <c r="I19" s="6"/>
      <c r="J19" s="162"/>
      <c r="K19" s="184"/>
      <c r="L19" s="185"/>
      <c r="M19" s="55"/>
      <c r="N19" s="55"/>
    </row>
    <row r="20" spans="1:14" s="54" customFormat="1" ht="12" customHeight="1">
      <c r="A20" s="70">
        <v>31214</v>
      </c>
      <c r="B20" s="58" t="s">
        <v>105</v>
      </c>
      <c r="C20" s="35">
        <f t="shared" si="3"/>
        <v>0</v>
      </c>
      <c r="D20" s="59">
        <v>0</v>
      </c>
      <c r="E20" s="6"/>
      <c r="F20" s="6"/>
      <c r="G20" s="6"/>
      <c r="H20" s="6"/>
      <c r="I20" s="6"/>
      <c r="J20" s="162"/>
      <c r="K20" s="184"/>
      <c r="L20" s="185"/>
      <c r="M20" s="55"/>
      <c r="N20" s="55"/>
    </row>
    <row r="21" spans="1:14" s="54" customFormat="1" ht="12" customHeight="1">
      <c r="A21" s="70">
        <v>31215</v>
      </c>
      <c r="B21" s="60" t="s">
        <v>101</v>
      </c>
      <c r="C21" s="35">
        <f t="shared" si="3"/>
        <v>10000</v>
      </c>
      <c r="D21" s="59">
        <v>10000</v>
      </c>
      <c r="E21" s="6"/>
      <c r="F21" s="6"/>
      <c r="G21" s="6"/>
      <c r="H21" s="6"/>
      <c r="I21" s="6"/>
      <c r="J21" s="162"/>
      <c r="K21" s="184"/>
      <c r="L21" s="185"/>
      <c r="M21" s="55"/>
      <c r="N21" s="55"/>
    </row>
    <row r="22" spans="1:14" s="54" customFormat="1" ht="12" customHeight="1">
      <c r="A22" s="70">
        <v>31216</v>
      </c>
      <c r="B22" s="2" t="s">
        <v>31</v>
      </c>
      <c r="C22" s="35">
        <f t="shared" si="3"/>
        <v>28500</v>
      </c>
      <c r="D22" s="10">
        <v>28500</v>
      </c>
      <c r="E22" s="6"/>
      <c r="F22" s="6"/>
      <c r="G22" s="6"/>
      <c r="H22" s="6"/>
      <c r="I22" s="6"/>
      <c r="J22" s="162"/>
      <c r="K22" s="184"/>
      <c r="L22" s="185"/>
      <c r="M22" s="55"/>
      <c r="N22" s="55"/>
    </row>
    <row r="23" spans="1:14" s="54" customFormat="1" ht="12" customHeight="1">
      <c r="A23" s="71">
        <v>31219</v>
      </c>
      <c r="B23" s="61" t="s">
        <v>33</v>
      </c>
      <c r="C23" s="35">
        <f t="shared" si="3"/>
        <v>19000</v>
      </c>
      <c r="D23" s="11">
        <v>19000</v>
      </c>
      <c r="E23" s="6"/>
      <c r="F23" s="6"/>
      <c r="G23" s="6"/>
      <c r="H23" s="6"/>
      <c r="I23" s="6"/>
      <c r="J23" s="162"/>
      <c r="K23" s="184"/>
      <c r="L23" s="185"/>
      <c r="M23" s="55"/>
      <c r="N23" s="55"/>
    </row>
    <row r="24" spans="1:14" s="62" customFormat="1" ht="12" customHeight="1">
      <c r="A24" s="72">
        <v>313</v>
      </c>
      <c r="B24" s="3" t="s">
        <v>16</v>
      </c>
      <c r="C24" s="35">
        <f>SUM(D24:J24)</f>
        <v>307000</v>
      </c>
      <c r="D24" s="8">
        <f>D25</f>
        <v>307000</v>
      </c>
      <c r="E24" s="8">
        <f t="shared" ref="E24:J24" si="7">E25</f>
        <v>0</v>
      </c>
      <c r="F24" s="8">
        <f t="shared" si="7"/>
        <v>0</v>
      </c>
      <c r="G24" s="8">
        <f t="shared" si="7"/>
        <v>0</v>
      </c>
      <c r="H24" s="8">
        <f t="shared" si="7"/>
        <v>0</v>
      </c>
      <c r="I24" s="8">
        <f t="shared" si="7"/>
        <v>0</v>
      </c>
      <c r="J24" s="165">
        <f t="shared" si="7"/>
        <v>0</v>
      </c>
      <c r="K24" s="178"/>
      <c r="L24" s="171"/>
      <c r="M24" s="63"/>
      <c r="N24" s="63"/>
    </row>
    <row r="25" spans="1:14" s="62" customFormat="1" ht="12" customHeight="1">
      <c r="A25" s="71">
        <v>3132</v>
      </c>
      <c r="B25" s="13" t="s">
        <v>34</v>
      </c>
      <c r="C25" s="35">
        <f t="shared" si="3"/>
        <v>307000</v>
      </c>
      <c r="D25" s="64">
        <f>D26</f>
        <v>307000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166">
        <v>0</v>
      </c>
      <c r="K25" s="178"/>
      <c r="L25" s="171"/>
      <c r="M25" s="63"/>
      <c r="N25" s="63"/>
    </row>
    <row r="26" spans="1:14" s="62" customFormat="1" ht="12" customHeight="1">
      <c r="A26" s="71">
        <v>31321</v>
      </c>
      <c r="B26" s="13" t="s">
        <v>34</v>
      </c>
      <c r="C26" s="35">
        <f t="shared" si="3"/>
        <v>307000</v>
      </c>
      <c r="D26" s="57">
        <v>307000</v>
      </c>
      <c r="E26" s="8"/>
      <c r="F26" s="8"/>
      <c r="G26" s="8"/>
      <c r="H26" s="8"/>
      <c r="I26" s="8"/>
      <c r="J26" s="165"/>
      <c r="K26" s="178"/>
      <c r="L26" s="171"/>
      <c r="M26" s="63"/>
      <c r="N26" s="63"/>
    </row>
    <row r="27" spans="1:14" ht="12" customHeight="1">
      <c r="A27" s="73">
        <v>32</v>
      </c>
      <c r="B27" s="34" t="s">
        <v>17</v>
      </c>
      <c r="C27" s="35">
        <f t="shared" si="3"/>
        <v>402000</v>
      </c>
      <c r="D27" s="35">
        <f>D45+D28+D56+D79+D82</f>
        <v>402000</v>
      </c>
      <c r="E27" s="35">
        <f t="shared" ref="E27:J27" si="8">E45+E28+E56+E79+E82</f>
        <v>0</v>
      </c>
      <c r="F27" s="35">
        <f t="shared" si="8"/>
        <v>0</v>
      </c>
      <c r="G27" s="35">
        <f t="shared" si="8"/>
        <v>0</v>
      </c>
      <c r="H27" s="35">
        <f t="shared" si="8"/>
        <v>0</v>
      </c>
      <c r="I27" s="35">
        <f t="shared" si="8"/>
        <v>0</v>
      </c>
      <c r="J27" s="164">
        <f t="shared" si="8"/>
        <v>0</v>
      </c>
      <c r="K27" s="182">
        <v>450000</v>
      </c>
      <c r="L27" s="183">
        <v>450000</v>
      </c>
    </row>
    <row r="28" spans="1:14" ht="12" customHeight="1">
      <c r="A28" s="74">
        <v>321</v>
      </c>
      <c r="B28" s="12" t="s">
        <v>18</v>
      </c>
      <c r="C28" s="35">
        <f t="shared" si="3"/>
        <v>123000</v>
      </c>
      <c r="D28" s="8">
        <f>D29+D37+D40+D42</f>
        <v>123000</v>
      </c>
      <c r="E28" s="8">
        <f t="shared" ref="E28:J28" si="9">E29+E37+E40+E42</f>
        <v>0</v>
      </c>
      <c r="F28" s="8">
        <f t="shared" si="9"/>
        <v>0</v>
      </c>
      <c r="G28" s="8">
        <f t="shared" si="9"/>
        <v>0</v>
      </c>
      <c r="H28" s="8">
        <f t="shared" si="9"/>
        <v>0</v>
      </c>
      <c r="I28" s="8">
        <f t="shared" si="9"/>
        <v>0</v>
      </c>
      <c r="J28" s="165">
        <f t="shared" si="9"/>
        <v>0</v>
      </c>
      <c r="K28" s="182"/>
      <c r="L28" s="183"/>
    </row>
    <row r="29" spans="1:14" ht="12" customHeight="1">
      <c r="A29" s="75">
        <v>3211</v>
      </c>
      <c r="B29" s="13" t="s">
        <v>42</v>
      </c>
      <c r="C29" s="35">
        <f t="shared" si="3"/>
        <v>0</v>
      </c>
      <c r="D29" s="6">
        <f>SUM(D30:D36)</f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162">
        <v>0</v>
      </c>
      <c r="K29" s="182"/>
      <c r="L29" s="183"/>
    </row>
    <row r="30" spans="1:14" ht="12" customHeight="1">
      <c r="A30" s="16">
        <v>32111</v>
      </c>
      <c r="B30" s="13" t="s">
        <v>35</v>
      </c>
      <c r="C30" s="35">
        <f t="shared" si="3"/>
        <v>0</v>
      </c>
      <c r="D30" s="20"/>
      <c r="E30" s="6"/>
      <c r="F30" s="6"/>
      <c r="G30" s="6"/>
      <c r="H30" s="6"/>
      <c r="I30" s="6"/>
      <c r="J30" s="162"/>
      <c r="K30" s="182"/>
      <c r="L30" s="183"/>
    </row>
    <row r="31" spans="1:14" ht="12" customHeight="1">
      <c r="A31" s="17">
        <v>32112</v>
      </c>
      <c r="B31" s="13" t="s">
        <v>36</v>
      </c>
      <c r="C31" s="35">
        <f t="shared" si="3"/>
        <v>0</v>
      </c>
      <c r="D31" s="10">
        <v>0</v>
      </c>
      <c r="E31" s="6"/>
      <c r="F31" s="6"/>
      <c r="G31" s="6"/>
      <c r="H31" s="6"/>
      <c r="I31" s="6"/>
      <c r="J31" s="162"/>
      <c r="K31" s="182"/>
      <c r="L31" s="183"/>
    </row>
    <row r="32" spans="1:14" ht="12" customHeight="1">
      <c r="A32" s="17">
        <v>32113</v>
      </c>
      <c r="B32" s="13" t="s">
        <v>40</v>
      </c>
      <c r="C32" s="35">
        <f t="shared" si="3"/>
        <v>0</v>
      </c>
      <c r="D32" s="10"/>
      <c r="E32" s="6"/>
      <c r="F32" s="6"/>
      <c r="G32" s="6"/>
      <c r="H32" s="6"/>
      <c r="I32" s="6"/>
      <c r="J32" s="162"/>
      <c r="K32" s="182"/>
      <c r="L32" s="183"/>
    </row>
    <row r="33" spans="1:12" ht="12" customHeight="1">
      <c r="A33" s="17">
        <v>32114</v>
      </c>
      <c r="B33" s="13" t="s">
        <v>41</v>
      </c>
      <c r="C33" s="35">
        <f t="shared" si="3"/>
        <v>0</v>
      </c>
      <c r="D33" s="10"/>
      <c r="E33" s="6"/>
      <c r="F33" s="6"/>
      <c r="G33" s="6"/>
      <c r="H33" s="6"/>
      <c r="I33" s="6"/>
      <c r="J33" s="162"/>
      <c r="K33" s="182"/>
      <c r="L33" s="183"/>
    </row>
    <row r="34" spans="1:12" ht="12" customHeight="1">
      <c r="A34" s="17">
        <v>32115</v>
      </c>
      <c r="B34" s="13" t="s">
        <v>37</v>
      </c>
      <c r="C34" s="35">
        <f t="shared" si="3"/>
        <v>0</v>
      </c>
      <c r="D34" s="10"/>
      <c r="E34" s="6"/>
      <c r="F34" s="6"/>
      <c r="G34" s="6"/>
      <c r="H34" s="6"/>
      <c r="I34" s="6"/>
      <c r="J34" s="162"/>
      <c r="K34" s="182"/>
      <c r="L34" s="183"/>
    </row>
    <row r="35" spans="1:12" ht="12" customHeight="1">
      <c r="A35" s="17">
        <v>32116</v>
      </c>
      <c r="B35" s="13" t="s">
        <v>38</v>
      </c>
      <c r="C35" s="35">
        <f t="shared" si="3"/>
        <v>0</v>
      </c>
      <c r="D35" s="10"/>
      <c r="E35" s="6"/>
      <c r="F35" s="6"/>
      <c r="G35" s="6"/>
      <c r="H35" s="6"/>
      <c r="I35" s="6"/>
      <c r="J35" s="162"/>
      <c r="K35" s="182"/>
      <c r="L35" s="183"/>
    </row>
    <row r="36" spans="1:12" ht="12" customHeight="1">
      <c r="A36" s="18">
        <v>32119</v>
      </c>
      <c r="B36" s="13" t="s">
        <v>39</v>
      </c>
      <c r="C36" s="35">
        <f t="shared" si="3"/>
        <v>0</v>
      </c>
      <c r="D36" s="11"/>
      <c r="E36" s="6"/>
      <c r="F36" s="6"/>
      <c r="G36" s="6"/>
      <c r="H36" s="6"/>
      <c r="I36" s="6"/>
      <c r="J36" s="162"/>
      <c r="K36" s="182"/>
      <c r="L36" s="183"/>
    </row>
    <row r="37" spans="1:12" ht="12" customHeight="1">
      <c r="A37" s="71">
        <v>3212</v>
      </c>
      <c r="B37" s="13" t="s">
        <v>44</v>
      </c>
      <c r="C37" s="35">
        <f t="shared" si="3"/>
        <v>81000</v>
      </c>
      <c r="D37" s="6">
        <f>D38+D39</f>
        <v>81000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162">
        <v>0</v>
      </c>
      <c r="K37" s="182"/>
      <c r="L37" s="183"/>
    </row>
    <row r="38" spans="1:12" ht="12" customHeight="1">
      <c r="A38" s="71">
        <v>32121</v>
      </c>
      <c r="B38" s="13" t="s">
        <v>43</v>
      </c>
      <c r="C38" s="35">
        <f t="shared" si="3"/>
        <v>60000</v>
      </c>
      <c r="D38" s="6">
        <v>60000</v>
      </c>
      <c r="E38" s="6"/>
      <c r="F38" s="6"/>
      <c r="G38" s="6"/>
      <c r="H38" s="6"/>
      <c r="I38" s="6"/>
      <c r="J38" s="162">
        <v>0</v>
      </c>
      <c r="K38" s="182"/>
      <c r="L38" s="183"/>
    </row>
    <row r="39" spans="1:12" ht="12" customHeight="1">
      <c r="A39" s="71">
        <v>32123</v>
      </c>
      <c r="B39" s="13" t="s">
        <v>146</v>
      </c>
      <c r="C39" s="35">
        <f>D39</f>
        <v>21000</v>
      </c>
      <c r="D39" s="6">
        <v>21000</v>
      </c>
      <c r="E39" s="6"/>
      <c r="F39" s="6"/>
      <c r="G39" s="6"/>
      <c r="H39" s="6"/>
      <c r="I39" s="6"/>
      <c r="J39" s="162"/>
      <c r="K39" s="182"/>
      <c r="L39" s="183"/>
    </row>
    <row r="40" spans="1:12" ht="12" customHeight="1">
      <c r="A40" s="71">
        <v>3213</v>
      </c>
      <c r="B40" s="13" t="s">
        <v>46</v>
      </c>
      <c r="C40" s="35">
        <f t="shared" si="3"/>
        <v>0</v>
      </c>
      <c r="D40" s="6">
        <f>D41</f>
        <v>0</v>
      </c>
      <c r="E40" s="6"/>
      <c r="F40" s="6"/>
      <c r="G40" s="6"/>
      <c r="H40" s="6"/>
      <c r="I40" s="6"/>
      <c r="J40" s="162">
        <v>0</v>
      </c>
      <c r="K40" s="182"/>
      <c r="L40" s="183"/>
    </row>
    <row r="41" spans="1:12" ht="12" customHeight="1">
      <c r="A41" s="71">
        <v>32131</v>
      </c>
      <c r="B41" s="13" t="s">
        <v>45</v>
      </c>
      <c r="C41" s="35">
        <f t="shared" si="3"/>
        <v>0</v>
      </c>
      <c r="D41" s="6"/>
      <c r="E41" s="6"/>
      <c r="F41" s="6"/>
      <c r="G41" s="6"/>
      <c r="H41" s="6"/>
      <c r="I41" s="6"/>
      <c r="J41" s="162">
        <v>0</v>
      </c>
      <c r="K41" s="182"/>
      <c r="L41" s="183"/>
    </row>
    <row r="42" spans="1:12" ht="12" customHeight="1">
      <c r="A42" s="71">
        <v>3214</v>
      </c>
      <c r="B42" s="14" t="s">
        <v>48</v>
      </c>
      <c r="C42" s="35">
        <f t="shared" si="3"/>
        <v>42000</v>
      </c>
      <c r="D42" s="6">
        <f>D43+D44</f>
        <v>42000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162">
        <v>0</v>
      </c>
      <c r="K42" s="182"/>
      <c r="L42" s="183"/>
    </row>
    <row r="43" spans="1:12" ht="12" customHeight="1">
      <c r="A43" s="71">
        <v>32141</v>
      </c>
      <c r="B43" s="13" t="s">
        <v>47</v>
      </c>
      <c r="C43" s="35">
        <f t="shared" si="3"/>
        <v>6000</v>
      </c>
      <c r="D43" s="160">
        <v>6000</v>
      </c>
      <c r="E43" s="6"/>
      <c r="F43" s="6"/>
      <c r="G43" s="6"/>
      <c r="H43" s="6"/>
      <c r="I43" s="6"/>
      <c r="J43" s="162"/>
      <c r="K43" s="182"/>
      <c r="L43" s="183"/>
    </row>
    <row r="44" spans="1:12" ht="12" customHeight="1">
      <c r="A44" s="71">
        <v>32149</v>
      </c>
      <c r="B44" s="24" t="s">
        <v>48</v>
      </c>
      <c r="C44" s="35">
        <f>D44</f>
        <v>36000</v>
      </c>
      <c r="D44" s="160">
        <v>36000</v>
      </c>
      <c r="E44" s="6"/>
      <c r="F44" s="6"/>
      <c r="G44" s="6"/>
      <c r="H44" s="6"/>
      <c r="I44" s="6"/>
      <c r="J44" s="162"/>
      <c r="K44" s="182"/>
      <c r="L44" s="183"/>
    </row>
    <row r="45" spans="1:12" ht="12" customHeight="1">
      <c r="A45" s="72">
        <v>322</v>
      </c>
      <c r="B45" s="12" t="s">
        <v>19</v>
      </c>
      <c r="C45" s="35">
        <f t="shared" si="3"/>
        <v>116000</v>
      </c>
      <c r="D45" s="8">
        <f>SUM(D46:D55)</f>
        <v>116000</v>
      </c>
      <c r="E45" s="8">
        <f t="shared" ref="E45:J45" si="10">SUM(E46:E55)</f>
        <v>0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0</v>
      </c>
      <c r="J45" s="165">
        <f t="shared" si="10"/>
        <v>0</v>
      </c>
      <c r="K45" s="182"/>
      <c r="L45" s="183"/>
    </row>
    <row r="46" spans="1:12" ht="12" customHeight="1">
      <c r="A46" s="75">
        <v>32211</v>
      </c>
      <c r="B46" s="13" t="s">
        <v>49</v>
      </c>
      <c r="C46" s="35">
        <f t="shared" si="3"/>
        <v>5000</v>
      </c>
      <c r="D46" s="6">
        <v>5000</v>
      </c>
      <c r="E46" s="6"/>
      <c r="F46" s="6"/>
      <c r="G46" s="6"/>
      <c r="H46" s="6"/>
      <c r="I46" s="6"/>
      <c r="J46" s="162"/>
      <c r="K46" s="182"/>
      <c r="L46" s="183"/>
    </row>
    <row r="47" spans="1:12" ht="12" customHeight="1">
      <c r="A47" s="75">
        <v>32212</v>
      </c>
      <c r="B47" s="13" t="s">
        <v>52</v>
      </c>
      <c r="C47" s="35">
        <f t="shared" si="3"/>
        <v>0</v>
      </c>
      <c r="D47" s="6"/>
      <c r="E47" s="6"/>
      <c r="F47" s="6"/>
      <c r="G47" s="6"/>
      <c r="H47" s="6"/>
      <c r="I47" s="6"/>
      <c r="J47" s="162"/>
      <c r="K47" s="182"/>
      <c r="L47" s="183"/>
    </row>
    <row r="48" spans="1:12" ht="12" customHeight="1">
      <c r="A48" s="75">
        <v>32214</v>
      </c>
      <c r="B48" s="13" t="s">
        <v>50</v>
      </c>
      <c r="C48" s="35">
        <f t="shared" si="3"/>
        <v>6000</v>
      </c>
      <c r="D48" s="6">
        <v>6000</v>
      </c>
      <c r="E48" s="6"/>
      <c r="F48" s="6"/>
      <c r="G48" s="6"/>
      <c r="H48" s="6"/>
      <c r="I48" s="6"/>
      <c r="J48" s="162"/>
      <c r="K48" s="182"/>
      <c r="L48" s="183"/>
    </row>
    <row r="49" spans="1:14" ht="12" customHeight="1">
      <c r="A49" s="75">
        <v>32219</v>
      </c>
      <c r="B49" s="13" t="s">
        <v>51</v>
      </c>
      <c r="C49" s="35">
        <f t="shared" si="3"/>
        <v>15000</v>
      </c>
      <c r="D49" s="6">
        <v>15000</v>
      </c>
      <c r="E49" s="6"/>
      <c r="F49" s="6"/>
      <c r="G49" s="6"/>
      <c r="H49" s="6"/>
      <c r="I49" s="6"/>
      <c r="J49" s="162"/>
      <c r="K49" s="182"/>
      <c r="L49" s="183"/>
    </row>
    <row r="50" spans="1:14" ht="12" customHeight="1">
      <c r="A50" s="75">
        <v>32225</v>
      </c>
      <c r="B50" s="13" t="s">
        <v>106</v>
      </c>
      <c r="C50" s="35">
        <f t="shared" si="3"/>
        <v>0</v>
      </c>
      <c r="D50" s="6"/>
      <c r="E50" s="6"/>
      <c r="F50" s="6"/>
      <c r="G50" s="6"/>
      <c r="H50" s="6"/>
      <c r="I50" s="6"/>
      <c r="J50" s="162"/>
      <c r="K50" s="182"/>
      <c r="L50" s="183"/>
    </row>
    <row r="51" spans="1:14" ht="12" customHeight="1">
      <c r="A51" s="75">
        <v>32229</v>
      </c>
      <c r="B51" s="13" t="s">
        <v>53</v>
      </c>
      <c r="C51" s="35">
        <f t="shared" si="3"/>
        <v>0</v>
      </c>
      <c r="D51" s="6"/>
      <c r="E51" s="6"/>
      <c r="F51" s="6"/>
      <c r="G51" s="6"/>
      <c r="H51" s="6"/>
      <c r="I51" s="6"/>
      <c r="J51" s="162"/>
      <c r="K51" s="182"/>
      <c r="L51" s="183"/>
    </row>
    <row r="52" spans="1:14" ht="12" customHeight="1">
      <c r="A52" s="75">
        <v>32231</v>
      </c>
      <c r="B52" s="13" t="s">
        <v>54</v>
      </c>
      <c r="C52" s="35">
        <f t="shared" si="3"/>
        <v>85000</v>
      </c>
      <c r="D52" s="6">
        <v>85000</v>
      </c>
      <c r="E52" s="6"/>
      <c r="F52" s="6"/>
      <c r="G52" s="6"/>
      <c r="H52" s="6"/>
      <c r="I52" s="6"/>
      <c r="J52" s="162"/>
      <c r="K52" s="182"/>
      <c r="L52" s="183"/>
    </row>
    <row r="53" spans="1:14" ht="12" customHeight="1">
      <c r="A53" s="75">
        <v>32241</v>
      </c>
      <c r="B53" s="13" t="s">
        <v>55</v>
      </c>
      <c r="C53" s="35">
        <f t="shared" si="3"/>
        <v>2000</v>
      </c>
      <c r="D53" s="6">
        <v>2000</v>
      </c>
      <c r="E53" s="6"/>
      <c r="F53" s="6"/>
      <c r="G53" s="6"/>
      <c r="H53" s="6"/>
      <c r="I53" s="6"/>
      <c r="J53" s="162"/>
      <c r="K53" s="182"/>
      <c r="L53" s="183"/>
    </row>
    <row r="54" spans="1:14" ht="12" customHeight="1">
      <c r="A54" s="75">
        <v>32242</v>
      </c>
      <c r="B54" s="13" t="s">
        <v>56</v>
      </c>
      <c r="C54" s="35">
        <f t="shared" si="3"/>
        <v>3000</v>
      </c>
      <c r="D54" s="6">
        <v>3000</v>
      </c>
      <c r="E54" s="6"/>
      <c r="F54" s="6"/>
      <c r="G54" s="6"/>
      <c r="H54" s="6"/>
      <c r="I54" s="6"/>
      <c r="J54" s="162"/>
      <c r="K54" s="182"/>
      <c r="L54" s="183"/>
    </row>
    <row r="55" spans="1:14" ht="12" customHeight="1">
      <c r="A55" s="75">
        <v>32251</v>
      </c>
      <c r="B55" s="13" t="s">
        <v>57</v>
      </c>
      <c r="C55" s="35">
        <f t="shared" si="3"/>
        <v>0</v>
      </c>
      <c r="D55" s="6"/>
      <c r="E55" s="6"/>
      <c r="F55" s="6"/>
      <c r="G55" s="6"/>
      <c r="H55" s="6"/>
      <c r="I55" s="6"/>
      <c r="J55" s="162"/>
      <c r="K55" s="182"/>
      <c r="L55" s="183"/>
    </row>
    <row r="56" spans="1:14" ht="12" customHeight="1">
      <c r="A56" s="76">
        <v>323</v>
      </c>
      <c r="B56" s="12" t="s">
        <v>20</v>
      </c>
      <c r="C56" s="35">
        <f t="shared" si="3"/>
        <v>155500</v>
      </c>
      <c r="D56" s="8">
        <f t="shared" ref="D56:J56" si="11">SUM(D57:D78)</f>
        <v>155500</v>
      </c>
      <c r="E56" s="8">
        <f t="shared" si="11"/>
        <v>0</v>
      </c>
      <c r="F56" s="8">
        <f t="shared" si="11"/>
        <v>0</v>
      </c>
      <c r="G56" s="8">
        <f t="shared" si="11"/>
        <v>0</v>
      </c>
      <c r="H56" s="8">
        <f t="shared" si="11"/>
        <v>0</v>
      </c>
      <c r="I56" s="8">
        <f t="shared" si="11"/>
        <v>0</v>
      </c>
      <c r="J56" s="165">
        <f t="shared" si="11"/>
        <v>0</v>
      </c>
      <c r="K56" s="182"/>
      <c r="L56" s="183"/>
    </row>
    <row r="57" spans="1:14" s="54" customFormat="1" ht="12" customHeight="1">
      <c r="A57" s="75">
        <v>32311</v>
      </c>
      <c r="B57" s="13" t="s">
        <v>58</v>
      </c>
      <c r="C57" s="35">
        <f t="shared" si="3"/>
        <v>28000</v>
      </c>
      <c r="D57" s="6">
        <v>28000</v>
      </c>
      <c r="E57" s="6"/>
      <c r="F57" s="6"/>
      <c r="G57" s="6"/>
      <c r="H57" s="6"/>
      <c r="I57" s="6"/>
      <c r="J57" s="162"/>
      <c r="K57" s="184"/>
      <c r="L57" s="185"/>
      <c r="M57" s="55"/>
      <c r="N57" s="55"/>
    </row>
    <row r="58" spans="1:14" ht="12" customHeight="1">
      <c r="A58" s="75">
        <v>32312</v>
      </c>
      <c r="B58" s="13" t="s">
        <v>59</v>
      </c>
      <c r="C58" s="35">
        <f t="shared" si="3"/>
        <v>0</v>
      </c>
      <c r="D58" s="6"/>
      <c r="E58" s="6"/>
      <c r="F58" s="6"/>
      <c r="G58" s="6"/>
      <c r="H58" s="6"/>
      <c r="I58" s="6"/>
      <c r="J58" s="162"/>
      <c r="K58" s="182"/>
      <c r="L58" s="183"/>
    </row>
    <row r="59" spans="1:14" ht="12" customHeight="1">
      <c r="A59" s="75">
        <v>32313</v>
      </c>
      <c r="B59" s="13" t="s">
        <v>60</v>
      </c>
      <c r="C59" s="35">
        <f t="shared" si="3"/>
        <v>1000</v>
      </c>
      <c r="D59" s="6">
        <v>1000</v>
      </c>
      <c r="E59" s="6"/>
      <c r="F59" s="6"/>
      <c r="G59" s="6"/>
      <c r="H59" s="6"/>
      <c r="I59" s="6"/>
      <c r="J59" s="162"/>
      <c r="K59" s="182"/>
      <c r="L59" s="183"/>
    </row>
    <row r="60" spans="1:14" ht="12" customHeight="1">
      <c r="A60" s="75">
        <v>32314</v>
      </c>
      <c r="B60" s="13" t="s">
        <v>61</v>
      </c>
      <c r="C60" s="35">
        <f t="shared" si="3"/>
        <v>0</v>
      </c>
      <c r="D60" s="6"/>
      <c r="E60" s="6"/>
      <c r="F60" s="6"/>
      <c r="G60" s="6"/>
      <c r="H60" s="6"/>
      <c r="I60" s="6"/>
      <c r="J60" s="162"/>
      <c r="K60" s="182"/>
      <c r="L60" s="183"/>
    </row>
    <row r="61" spans="1:14" ht="12" customHeight="1">
      <c r="A61" s="77">
        <v>32319</v>
      </c>
      <c r="B61" s="24" t="s">
        <v>62</v>
      </c>
      <c r="C61" s="35">
        <f t="shared" si="3"/>
        <v>0</v>
      </c>
      <c r="D61" s="6"/>
      <c r="E61" s="6">
        <v>0</v>
      </c>
      <c r="F61" s="6"/>
      <c r="G61" s="6"/>
      <c r="H61" s="6"/>
      <c r="I61" s="6"/>
      <c r="J61" s="162"/>
      <c r="K61" s="182"/>
      <c r="L61" s="183"/>
    </row>
    <row r="62" spans="1:14" ht="12" customHeight="1">
      <c r="A62" s="75">
        <v>32321</v>
      </c>
      <c r="B62" s="13" t="s">
        <v>77</v>
      </c>
      <c r="C62" s="35">
        <f t="shared" si="3"/>
        <v>4000</v>
      </c>
      <c r="D62" s="6">
        <v>4000</v>
      </c>
      <c r="E62" s="6"/>
      <c r="F62" s="6"/>
      <c r="G62" s="6"/>
      <c r="H62" s="6"/>
      <c r="I62" s="6"/>
      <c r="J62" s="162"/>
      <c r="K62" s="182"/>
      <c r="L62" s="183"/>
    </row>
    <row r="63" spans="1:14" ht="12" customHeight="1">
      <c r="A63" s="75">
        <v>32322</v>
      </c>
      <c r="B63" s="13" t="s">
        <v>78</v>
      </c>
      <c r="C63" s="35">
        <f t="shared" si="3"/>
        <v>4000</v>
      </c>
      <c r="D63" s="6">
        <v>4000</v>
      </c>
      <c r="E63" s="6"/>
      <c r="F63" s="6"/>
      <c r="G63" s="6"/>
      <c r="H63" s="6"/>
      <c r="I63" s="6"/>
      <c r="J63" s="162"/>
      <c r="K63" s="182"/>
      <c r="L63" s="183"/>
    </row>
    <row r="64" spans="1:14" ht="12" customHeight="1">
      <c r="A64" s="75">
        <v>32334</v>
      </c>
      <c r="B64" s="13" t="s">
        <v>63</v>
      </c>
      <c r="C64" s="35">
        <f t="shared" si="3"/>
        <v>0</v>
      </c>
      <c r="D64" s="6"/>
      <c r="E64" s="6"/>
      <c r="F64" s="6"/>
      <c r="G64" s="6"/>
      <c r="H64" s="6"/>
      <c r="I64" s="6"/>
      <c r="J64" s="162"/>
      <c r="K64" s="182"/>
      <c r="L64" s="183"/>
    </row>
    <row r="65" spans="1:12" ht="12" customHeight="1">
      <c r="A65" s="77">
        <v>32339</v>
      </c>
      <c r="B65" s="24" t="s">
        <v>64</v>
      </c>
      <c r="C65" s="35">
        <f t="shared" si="3"/>
        <v>0</v>
      </c>
      <c r="D65" s="6"/>
      <c r="E65" s="6"/>
      <c r="F65" s="6"/>
      <c r="G65" s="6"/>
      <c r="H65" s="6"/>
      <c r="I65" s="6"/>
      <c r="J65" s="162"/>
      <c r="K65" s="182"/>
      <c r="L65" s="183"/>
    </row>
    <row r="66" spans="1:12" ht="12" customHeight="1">
      <c r="A66" s="75">
        <v>32341</v>
      </c>
      <c r="B66" s="13" t="s">
        <v>65</v>
      </c>
      <c r="C66" s="35">
        <f t="shared" ref="C66:C103" si="12">SUM(D66:J66)</f>
        <v>5000</v>
      </c>
      <c r="D66" s="6">
        <v>5000</v>
      </c>
      <c r="E66" s="6"/>
      <c r="F66" s="6"/>
      <c r="G66" s="6"/>
      <c r="H66" s="6"/>
      <c r="I66" s="6"/>
      <c r="J66" s="162"/>
      <c r="K66" s="182"/>
      <c r="L66" s="183"/>
    </row>
    <row r="67" spans="1:12" ht="12" customHeight="1">
      <c r="A67" s="75">
        <v>32349</v>
      </c>
      <c r="B67" s="13" t="s">
        <v>66</v>
      </c>
      <c r="C67" s="35">
        <f t="shared" si="12"/>
        <v>2500</v>
      </c>
      <c r="D67" s="6">
        <v>2500</v>
      </c>
      <c r="E67" s="6"/>
      <c r="F67" s="6"/>
      <c r="G67" s="6"/>
      <c r="H67" s="6"/>
      <c r="I67" s="6"/>
      <c r="J67" s="162"/>
      <c r="K67" s="182"/>
      <c r="L67" s="183"/>
    </row>
    <row r="68" spans="1:12" ht="12" customHeight="1">
      <c r="A68" s="75">
        <v>32352</v>
      </c>
      <c r="B68" s="13" t="s">
        <v>67</v>
      </c>
      <c r="C68" s="35">
        <f t="shared" si="12"/>
        <v>0</v>
      </c>
      <c r="D68" s="6"/>
      <c r="E68" s="6"/>
      <c r="F68" s="6"/>
      <c r="G68" s="6"/>
      <c r="H68" s="6"/>
      <c r="I68" s="6"/>
      <c r="J68" s="162"/>
      <c r="K68" s="182"/>
      <c r="L68" s="183"/>
    </row>
    <row r="69" spans="1:12" ht="12" customHeight="1">
      <c r="A69" s="77">
        <v>32353</v>
      </c>
      <c r="B69" s="24" t="s">
        <v>79</v>
      </c>
      <c r="C69" s="35">
        <f t="shared" si="12"/>
        <v>0</v>
      </c>
      <c r="D69" s="6"/>
      <c r="E69" s="6"/>
      <c r="F69" s="6"/>
      <c r="G69" s="6"/>
      <c r="H69" s="6"/>
      <c r="I69" s="6"/>
      <c r="J69" s="162"/>
      <c r="K69" s="182"/>
      <c r="L69" s="183"/>
    </row>
    <row r="70" spans="1:12" ht="12" customHeight="1">
      <c r="A70" s="78">
        <v>32371</v>
      </c>
      <c r="B70" s="23" t="s">
        <v>68</v>
      </c>
      <c r="C70" s="35">
        <f t="shared" si="12"/>
        <v>0</v>
      </c>
      <c r="D70" s="6"/>
      <c r="E70" s="6"/>
      <c r="F70" s="6"/>
      <c r="G70" s="6"/>
      <c r="H70" s="6"/>
      <c r="I70" s="6"/>
      <c r="J70" s="162"/>
      <c r="K70" s="182"/>
      <c r="L70" s="183"/>
    </row>
    <row r="71" spans="1:12" ht="12" customHeight="1">
      <c r="A71" s="78">
        <v>32372</v>
      </c>
      <c r="B71" s="23" t="s">
        <v>69</v>
      </c>
      <c r="C71" s="35">
        <f t="shared" si="12"/>
        <v>0</v>
      </c>
      <c r="D71" s="6"/>
      <c r="E71" s="6"/>
      <c r="F71" s="6"/>
      <c r="G71" s="6"/>
      <c r="H71" s="6"/>
      <c r="I71" s="6"/>
      <c r="J71" s="162"/>
      <c r="K71" s="182"/>
      <c r="L71" s="183"/>
    </row>
    <row r="72" spans="1:12" ht="12" customHeight="1">
      <c r="A72" s="78">
        <v>32373</v>
      </c>
      <c r="B72" s="23" t="s">
        <v>70</v>
      </c>
      <c r="C72" s="35">
        <f t="shared" si="12"/>
        <v>25000</v>
      </c>
      <c r="D72" s="160">
        <v>25000</v>
      </c>
      <c r="E72" s="6"/>
      <c r="F72" s="6"/>
      <c r="G72" s="6"/>
      <c r="H72" s="6"/>
      <c r="I72" s="6"/>
      <c r="J72" s="162"/>
      <c r="K72" s="182"/>
      <c r="L72" s="183"/>
    </row>
    <row r="73" spans="1:12" ht="12" customHeight="1">
      <c r="A73" s="78">
        <v>32377</v>
      </c>
      <c r="B73" s="23" t="s">
        <v>72</v>
      </c>
      <c r="C73" s="35">
        <f t="shared" si="12"/>
        <v>0</v>
      </c>
      <c r="D73" s="6"/>
      <c r="E73" s="6">
        <v>0</v>
      </c>
      <c r="F73" s="6"/>
      <c r="G73" s="6"/>
      <c r="H73" s="6"/>
      <c r="I73" s="6"/>
      <c r="J73" s="162"/>
      <c r="K73" s="182"/>
      <c r="L73" s="183"/>
    </row>
    <row r="74" spans="1:12" ht="12" customHeight="1">
      <c r="A74" s="79">
        <v>32379</v>
      </c>
      <c r="B74" s="26" t="s">
        <v>71</v>
      </c>
      <c r="C74" s="35">
        <f t="shared" si="12"/>
        <v>51000</v>
      </c>
      <c r="D74" s="6">
        <v>51000</v>
      </c>
      <c r="E74" s="6"/>
      <c r="F74" s="7"/>
      <c r="G74" s="7"/>
      <c r="H74" s="7"/>
      <c r="I74" s="7"/>
      <c r="J74" s="162"/>
      <c r="K74" s="182"/>
      <c r="L74" s="183"/>
    </row>
    <row r="75" spans="1:12" ht="12" customHeight="1">
      <c r="A75" s="77">
        <v>32389</v>
      </c>
      <c r="B75" s="24" t="s">
        <v>73</v>
      </c>
      <c r="C75" s="35">
        <f t="shared" si="12"/>
        <v>25000</v>
      </c>
      <c r="D75" s="6">
        <v>25000</v>
      </c>
      <c r="E75" s="6"/>
      <c r="F75" s="6"/>
      <c r="G75" s="7"/>
      <c r="H75" s="7"/>
      <c r="I75" s="7"/>
      <c r="J75" s="162"/>
      <c r="K75" s="182"/>
      <c r="L75" s="183"/>
    </row>
    <row r="76" spans="1:12" ht="12" customHeight="1">
      <c r="A76" s="75">
        <v>32391</v>
      </c>
      <c r="B76" s="13" t="s">
        <v>76</v>
      </c>
      <c r="C76" s="35">
        <f t="shared" si="12"/>
        <v>2000</v>
      </c>
      <c r="D76" s="6">
        <v>2000</v>
      </c>
      <c r="E76" s="6"/>
      <c r="F76" s="6"/>
      <c r="G76" s="6"/>
      <c r="H76" s="6"/>
      <c r="I76" s="6"/>
      <c r="J76" s="162"/>
      <c r="K76" s="182"/>
      <c r="L76" s="183"/>
    </row>
    <row r="77" spans="1:12" ht="12" customHeight="1">
      <c r="A77" s="75">
        <v>32396</v>
      </c>
      <c r="B77" s="13" t="s">
        <v>74</v>
      </c>
      <c r="C77" s="35">
        <f t="shared" si="12"/>
        <v>0</v>
      </c>
      <c r="D77" s="6"/>
      <c r="E77" s="6">
        <v>0</v>
      </c>
      <c r="F77" s="6"/>
      <c r="G77" s="6"/>
      <c r="H77" s="6"/>
      <c r="I77" s="6"/>
      <c r="J77" s="162"/>
      <c r="K77" s="182"/>
      <c r="L77" s="183"/>
    </row>
    <row r="78" spans="1:12" ht="12" customHeight="1">
      <c r="A78" s="77">
        <v>32399</v>
      </c>
      <c r="B78" s="24" t="s">
        <v>75</v>
      </c>
      <c r="C78" s="35">
        <f t="shared" si="12"/>
        <v>8000</v>
      </c>
      <c r="D78" s="6">
        <v>8000</v>
      </c>
      <c r="E78" s="6"/>
      <c r="F78" s="6"/>
      <c r="G78" s="6"/>
      <c r="H78" s="6"/>
      <c r="I78" s="6"/>
      <c r="J78" s="162"/>
      <c r="K78" s="182"/>
      <c r="L78" s="183"/>
    </row>
    <row r="79" spans="1:12" ht="12" customHeight="1">
      <c r="A79" s="80">
        <v>324</v>
      </c>
      <c r="B79" s="14" t="s">
        <v>82</v>
      </c>
      <c r="C79" s="35">
        <f t="shared" si="12"/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67">
        <v>0</v>
      </c>
      <c r="K79" s="182"/>
      <c r="L79" s="183"/>
    </row>
    <row r="80" spans="1:12" ht="12" customHeight="1">
      <c r="A80" s="81">
        <v>32411</v>
      </c>
      <c r="B80" s="28" t="s">
        <v>80</v>
      </c>
      <c r="C80" s="35">
        <f t="shared" si="12"/>
        <v>0</v>
      </c>
      <c r="D80" s="6"/>
      <c r="E80" s="6"/>
      <c r="F80" s="6"/>
      <c r="G80" s="6"/>
      <c r="H80" s="6"/>
      <c r="I80" s="6"/>
      <c r="J80" s="162"/>
      <c r="K80" s="182"/>
      <c r="L80" s="183"/>
    </row>
    <row r="81" spans="1:14" ht="12" customHeight="1">
      <c r="A81" s="75">
        <v>32412</v>
      </c>
      <c r="B81" s="27" t="s">
        <v>81</v>
      </c>
      <c r="C81" s="35">
        <f t="shared" si="12"/>
        <v>0</v>
      </c>
      <c r="D81" s="6"/>
      <c r="E81" s="6"/>
      <c r="F81" s="6"/>
      <c r="G81" s="6"/>
      <c r="H81" s="6"/>
      <c r="I81" s="6"/>
      <c r="J81" s="162"/>
      <c r="K81" s="182"/>
      <c r="L81" s="183"/>
    </row>
    <row r="82" spans="1:14" ht="12" customHeight="1">
      <c r="A82" s="82">
        <v>329</v>
      </c>
      <c r="B82" s="29" t="s">
        <v>21</v>
      </c>
      <c r="C82" s="35">
        <f t="shared" si="12"/>
        <v>7500</v>
      </c>
      <c r="D82" s="8">
        <f>SUM(D83:D91)</f>
        <v>7500</v>
      </c>
      <c r="E82" s="8">
        <f t="shared" ref="E82:J82" si="13">SUM(E83:E91)</f>
        <v>0</v>
      </c>
      <c r="F82" s="8">
        <f t="shared" si="13"/>
        <v>0</v>
      </c>
      <c r="G82" s="8">
        <f t="shared" si="13"/>
        <v>0</v>
      </c>
      <c r="H82" s="8">
        <f t="shared" si="13"/>
        <v>0</v>
      </c>
      <c r="I82" s="8">
        <f t="shared" si="13"/>
        <v>0</v>
      </c>
      <c r="J82" s="165">
        <f t="shared" si="13"/>
        <v>0</v>
      </c>
      <c r="K82" s="182"/>
      <c r="L82" s="183"/>
    </row>
    <row r="83" spans="1:14" s="54" customFormat="1" ht="12" customHeight="1">
      <c r="A83" s="77">
        <v>32911</v>
      </c>
      <c r="B83" s="24" t="s">
        <v>83</v>
      </c>
      <c r="C83" s="35">
        <f t="shared" si="12"/>
        <v>0</v>
      </c>
      <c r="D83" s="6">
        <v>0</v>
      </c>
      <c r="E83" s="6"/>
      <c r="F83" s="6"/>
      <c r="G83" s="6"/>
      <c r="H83" s="6"/>
      <c r="I83" s="6"/>
      <c r="J83" s="162"/>
      <c r="K83" s="184"/>
      <c r="L83" s="185"/>
      <c r="M83" s="55"/>
      <c r="N83" s="55"/>
    </row>
    <row r="84" spans="1:14" ht="12" customHeight="1">
      <c r="A84" s="75">
        <v>32923</v>
      </c>
      <c r="B84" s="13" t="s">
        <v>84</v>
      </c>
      <c r="C84" s="35">
        <f t="shared" si="12"/>
        <v>0</v>
      </c>
      <c r="D84" s="6"/>
      <c r="E84" s="6"/>
      <c r="F84" s="6"/>
      <c r="G84" s="6"/>
      <c r="H84" s="6"/>
      <c r="I84" s="6"/>
      <c r="J84" s="162"/>
      <c r="K84" s="182"/>
      <c r="L84" s="183"/>
    </row>
    <row r="85" spans="1:14" ht="12" customHeight="1">
      <c r="A85" s="77">
        <v>32929</v>
      </c>
      <c r="B85" s="24" t="s">
        <v>85</v>
      </c>
      <c r="C85" s="35">
        <f t="shared" si="12"/>
        <v>6500</v>
      </c>
      <c r="D85" s="6">
        <v>6500</v>
      </c>
      <c r="E85" s="6"/>
      <c r="F85" s="6"/>
      <c r="G85" s="6"/>
      <c r="H85" s="6"/>
      <c r="I85" s="6"/>
      <c r="J85" s="162"/>
      <c r="K85" s="182"/>
      <c r="L85" s="183"/>
    </row>
    <row r="86" spans="1:14" ht="12" customHeight="1">
      <c r="A86" s="77">
        <v>32931</v>
      </c>
      <c r="B86" s="24" t="s">
        <v>86</v>
      </c>
      <c r="C86" s="35">
        <f t="shared" si="12"/>
        <v>0</v>
      </c>
      <c r="D86" s="6" t="s">
        <v>108</v>
      </c>
      <c r="E86" s="6"/>
      <c r="F86" s="6"/>
      <c r="G86" s="6"/>
      <c r="H86" s="6"/>
      <c r="I86" s="6"/>
      <c r="J86" s="162"/>
      <c r="K86" s="182"/>
      <c r="L86" s="183"/>
    </row>
    <row r="87" spans="1:14" ht="12" customHeight="1">
      <c r="A87" s="75">
        <v>32952</v>
      </c>
      <c r="B87" s="13" t="s">
        <v>87</v>
      </c>
      <c r="C87" s="35">
        <f t="shared" si="12"/>
        <v>500</v>
      </c>
      <c r="D87" s="6">
        <v>500</v>
      </c>
      <c r="E87" s="6"/>
      <c r="F87" s="6"/>
      <c r="G87" s="6"/>
      <c r="H87" s="6"/>
      <c r="I87" s="6"/>
      <c r="J87" s="162"/>
      <c r="K87" s="182"/>
      <c r="L87" s="183"/>
    </row>
    <row r="88" spans="1:14" ht="12" customHeight="1">
      <c r="A88" s="75">
        <v>32953</v>
      </c>
      <c r="B88" s="13" t="s">
        <v>88</v>
      </c>
      <c r="C88" s="35">
        <f t="shared" si="12"/>
        <v>500</v>
      </c>
      <c r="D88" s="6">
        <v>500</v>
      </c>
      <c r="E88" s="6"/>
      <c r="F88" s="6"/>
      <c r="G88" s="6"/>
      <c r="H88" s="6"/>
      <c r="I88" s="6"/>
      <c r="J88" s="162"/>
      <c r="K88" s="182"/>
      <c r="L88" s="183"/>
    </row>
    <row r="89" spans="1:14" ht="12" customHeight="1">
      <c r="A89" s="77">
        <v>32954</v>
      </c>
      <c r="B89" s="24" t="s">
        <v>89</v>
      </c>
      <c r="C89" s="35">
        <f t="shared" si="12"/>
        <v>0</v>
      </c>
      <c r="D89" s="6"/>
      <c r="E89" s="6"/>
      <c r="F89" s="6"/>
      <c r="G89" s="6"/>
      <c r="H89" s="6"/>
      <c r="I89" s="6"/>
      <c r="J89" s="162"/>
      <c r="K89" s="182"/>
      <c r="L89" s="183"/>
    </row>
    <row r="90" spans="1:14" ht="12" customHeight="1">
      <c r="A90" s="75">
        <v>32991</v>
      </c>
      <c r="B90" s="13" t="s">
        <v>90</v>
      </c>
      <c r="C90" s="35">
        <f t="shared" si="12"/>
        <v>0</v>
      </c>
      <c r="D90" s="6"/>
      <c r="E90" s="6"/>
      <c r="F90" s="6"/>
      <c r="G90" s="6"/>
      <c r="H90" s="6"/>
      <c r="I90" s="6"/>
      <c r="J90" s="162"/>
      <c r="K90" s="182"/>
      <c r="L90" s="183"/>
    </row>
    <row r="91" spans="1:14" ht="12" customHeight="1">
      <c r="A91" s="77">
        <v>32999</v>
      </c>
      <c r="B91" s="24" t="s">
        <v>21</v>
      </c>
      <c r="C91" s="35">
        <f t="shared" si="12"/>
        <v>0</v>
      </c>
      <c r="D91" s="6"/>
      <c r="E91" s="6"/>
      <c r="F91" s="6"/>
      <c r="G91" s="6"/>
      <c r="H91" s="6"/>
      <c r="I91" s="6"/>
      <c r="J91" s="162"/>
      <c r="K91" s="182"/>
      <c r="L91" s="183"/>
    </row>
    <row r="92" spans="1:14" ht="12" customHeight="1">
      <c r="A92" s="83">
        <v>34</v>
      </c>
      <c r="B92" s="15" t="s">
        <v>94</v>
      </c>
      <c r="C92" s="35">
        <f t="shared" si="12"/>
        <v>4500</v>
      </c>
      <c r="D92" s="7">
        <f>D93</f>
        <v>4500</v>
      </c>
      <c r="E92" s="7">
        <f>E93</f>
        <v>0</v>
      </c>
      <c r="F92" s="7">
        <f t="shared" ref="F92:J92" si="14">F93</f>
        <v>0</v>
      </c>
      <c r="G92" s="7">
        <f t="shared" si="14"/>
        <v>0</v>
      </c>
      <c r="H92" s="7">
        <f t="shared" si="14"/>
        <v>0</v>
      </c>
      <c r="I92" s="7">
        <f t="shared" si="14"/>
        <v>0</v>
      </c>
      <c r="J92" s="163">
        <f t="shared" si="14"/>
        <v>0</v>
      </c>
      <c r="K92" s="182">
        <v>5000</v>
      </c>
      <c r="L92" s="183">
        <v>5000</v>
      </c>
    </row>
    <row r="93" spans="1:14" ht="12" customHeight="1">
      <c r="A93" s="84">
        <v>343</v>
      </c>
      <c r="B93" s="30" t="s">
        <v>22</v>
      </c>
      <c r="C93" s="35">
        <f>SUM(D93:J93)</f>
        <v>4500</v>
      </c>
      <c r="D93" s="41">
        <f>D94+D95+D96+D97</f>
        <v>4500</v>
      </c>
      <c r="E93" s="41">
        <f>SUM(E94:E96)</f>
        <v>0</v>
      </c>
      <c r="F93" s="41">
        <v>0</v>
      </c>
      <c r="G93" s="41">
        <v>0</v>
      </c>
      <c r="H93" s="41">
        <v>0</v>
      </c>
      <c r="I93" s="41">
        <v>0</v>
      </c>
      <c r="J93" s="168">
        <v>0</v>
      </c>
      <c r="K93" s="182"/>
      <c r="L93" s="183"/>
    </row>
    <row r="94" spans="1:14" ht="12" customHeight="1">
      <c r="A94" s="18">
        <v>34311</v>
      </c>
      <c r="B94" s="13" t="s">
        <v>91</v>
      </c>
      <c r="C94" s="35">
        <f t="shared" si="12"/>
        <v>4500</v>
      </c>
      <c r="D94" s="6">
        <v>4500</v>
      </c>
      <c r="E94" s="6"/>
      <c r="F94" s="6"/>
      <c r="G94" s="6"/>
      <c r="H94" s="6"/>
      <c r="I94" s="6"/>
      <c r="J94" s="162"/>
      <c r="K94" s="182"/>
      <c r="L94" s="183"/>
    </row>
    <row r="95" spans="1:14" ht="12" customHeight="1">
      <c r="A95" s="25">
        <v>34321</v>
      </c>
      <c r="B95" s="24" t="s">
        <v>92</v>
      </c>
      <c r="C95" s="35">
        <f t="shared" si="12"/>
        <v>0</v>
      </c>
      <c r="D95" s="6"/>
      <c r="E95" s="6"/>
      <c r="F95" s="6"/>
      <c r="G95" s="6"/>
      <c r="H95" s="6"/>
      <c r="I95" s="6"/>
      <c r="J95" s="162"/>
      <c r="K95" s="182"/>
      <c r="L95" s="183"/>
    </row>
    <row r="96" spans="1:14" ht="12" customHeight="1">
      <c r="A96" s="75">
        <v>34333</v>
      </c>
      <c r="B96" s="13" t="s">
        <v>93</v>
      </c>
      <c r="C96" s="35">
        <f t="shared" si="12"/>
        <v>0</v>
      </c>
      <c r="D96" s="6"/>
      <c r="E96" s="6">
        <v>0</v>
      </c>
      <c r="F96" s="6"/>
      <c r="G96" s="6"/>
      <c r="H96" s="6"/>
      <c r="I96" s="6"/>
      <c r="J96" s="162"/>
      <c r="K96" s="182"/>
      <c r="L96" s="183"/>
    </row>
    <row r="97" spans="1:12" ht="12" customHeight="1">
      <c r="A97" s="75">
        <v>34339</v>
      </c>
      <c r="B97" s="13" t="s">
        <v>110</v>
      </c>
      <c r="C97" s="35">
        <f t="shared" si="12"/>
        <v>0</v>
      </c>
      <c r="D97" s="6"/>
      <c r="E97" s="7"/>
      <c r="F97" s="7"/>
      <c r="G97" s="7"/>
      <c r="H97" s="7"/>
      <c r="I97" s="7"/>
      <c r="J97" s="162">
        <v>0</v>
      </c>
      <c r="K97" s="182"/>
      <c r="L97" s="183"/>
    </row>
    <row r="98" spans="1:12" ht="12" customHeight="1">
      <c r="A98" s="67">
        <v>4</v>
      </c>
      <c r="B98" s="4" t="s">
        <v>23</v>
      </c>
      <c r="C98" s="35">
        <f t="shared" si="12"/>
        <v>0</v>
      </c>
      <c r="D98" s="7">
        <f>D100</f>
        <v>0</v>
      </c>
      <c r="E98" s="7">
        <f>E99</f>
        <v>0</v>
      </c>
      <c r="F98" s="7">
        <f t="shared" ref="F98:J98" si="15">F99</f>
        <v>0</v>
      </c>
      <c r="G98" s="7">
        <f t="shared" si="15"/>
        <v>0</v>
      </c>
      <c r="H98" s="7">
        <f t="shared" si="15"/>
        <v>0</v>
      </c>
      <c r="I98" s="7">
        <f t="shared" si="15"/>
        <v>0</v>
      </c>
      <c r="J98" s="163">
        <f t="shared" si="15"/>
        <v>0</v>
      </c>
      <c r="K98" s="182"/>
      <c r="L98" s="183"/>
    </row>
    <row r="99" spans="1:12" ht="23.25" customHeight="1">
      <c r="A99" s="69">
        <v>42</v>
      </c>
      <c r="B99" s="3" t="s">
        <v>24</v>
      </c>
      <c r="C99" s="35">
        <f t="shared" si="12"/>
        <v>0</v>
      </c>
      <c r="D99" s="8">
        <v>0</v>
      </c>
      <c r="E99" s="8">
        <f>E100</f>
        <v>0</v>
      </c>
      <c r="F99" s="8">
        <f t="shared" ref="F99:J99" si="16">F100</f>
        <v>0</v>
      </c>
      <c r="G99" s="8">
        <f t="shared" si="16"/>
        <v>0</v>
      </c>
      <c r="H99" s="8">
        <f t="shared" si="16"/>
        <v>0</v>
      </c>
      <c r="I99" s="8">
        <f t="shared" si="16"/>
        <v>0</v>
      </c>
      <c r="J99" s="165">
        <f t="shared" si="16"/>
        <v>0</v>
      </c>
      <c r="K99" s="182"/>
      <c r="L99" s="183"/>
    </row>
    <row r="100" spans="1:12" ht="12" customHeight="1">
      <c r="A100" s="76">
        <v>422</v>
      </c>
      <c r="B100" s="12" t="s">
        <v>25</v>
      </c>
      <c r="C100" s="35">
        <f t="shared" si="12"/>
        <v>0</v>
      </c>
      <c r="D100" s="8">
        <f>SUM(D101:D103)</f>
        <v>0</v>
      </c>
      <c r="E100" s="8">
        <f>SUM(E101:E103)</f>
        <v>0</v>
      </c>
      <c r="F100" s="8">
        <f t="shared" ref="F100:J100" si="17">SUM(F101:F103)</f>
        <v>0</v>
      </c>
      <c r="G100" s="8">
        <f t="shared" si="17"/>
        <v>0</v>
      </c>
      <c r="H100" s="8">
        <f t="shared" si="17"/>
        <v>0</v>
      </c>
      <c r="I100" s="8">
        <f t="shared" si="17"/>
        <v>0</v>
      </c>
      <c r="J100" s="165">
        <f t="shared" si="17"/>
        <v>0</v>
      </c>
      <c r="K100" s="182"/>
      <c r="L100" s="183"/>
    </row>
    <row r="101" spans="1:12" ht="12" customHeight="1">
      <c r="A101" s="85">
        <v>42211</v>
      </c>
      <c r="B101" s="32" t="s">
        <v>95</v>
      </c>
      <c r="C101" s="35">
        <f t="shared" si="12"/>
        <v>0</v>
      </c>
      <c r="D101" s="6">
        <v>0</v>
      </c>
      <c r="E101" s="6">
        <v>0</v>
      </c>
      <c r="F101" s="6"/>
      <c r="G101" s="6"/>
      <c r="H101" s="6"/>
      <c r="I101" s="6"/>
      <c r="J101" s="162"/>
      <c r="K101" s="182"/>
      <c r="L101" s="183"/>
    </row>
    <row r="102" spans="1:12" ht="12" customHeight="1">
      <c r="A102" s="85">
        <v>42212</v>
      </c>
      <c r="B102" s="32" t="s">
        <v>96</v>
      </c>
      <c r="C102" s="35">
        <f t="shared" si="12"/>
        <v>0</v>
      </c>
      <c r="D102" s="6">
        <v>0</v>
      </c>
      <c r="E102" s="6">
        <v>0</v>
      </c>
      <c r="F102" s="6"/>
      <c r="G102" s="6"/>
      <c r="H102" s="6"/>
      <c r="I102" s="6"/>
      <c r="J102" s="162"/>
      <c r="K102" s="182"/>
      <c r="L102" s="183"/>
    </row>
    <row r="103" spans="1:12" ht="12" customHeight="1" thickBot="1">
      <c r="A103" s="86">
        <v>42219</v>
      </c>
      <c r="B103" s="87" t="s">
        <v>97</v>
      </c>
      <c r="C103" s="88">
        <f t="shared" si="12"/>
        <v>0</v>
      </c>
      <c r="D103" s="89">
        <v>0</v>
      </c>
      <c r="E103" s="89"/>
      <c r="F103" s="89"/>
      <c r="G103" s="89"/>
      <c r="H103" s="89"/>
      <c r="I103" s="89"/>
      <c r="J103" s="169"/>
      <c r="K103" s="186"/>
      <c r="L103" s="187"/>
    </row>
    <row r="104" spans="1:12" ht="12" customHeight="1">
      <c r="A104" s="52"/>
      <c r="B104" s="53"/>
      <c r="C104" s="50"/>
      <c r="D104" s="39"/>
      <c r="E104" s="39"/>
      <c r="F104" s="39"/>
      <c r="G104" s="39"/>
      <c r="H104" s="39"/>
      <c r="I104" s="39"/>
      <c r="J104" s="39"/>
    </row>
    <row r="105" spans="1:12" ht="12" customHeight="1">
      <c r="A105" s="52"/>
      <c r="B105" s="53"/>
      <c r="C105" s="50"/>
      <c r="D105" s="39"/>
      <c r="E105" s="39"/>
      <c r="F105" s="39"/>
      <c r="G105" s="39"/>
      <c r="H105" s="39"/>
      <c r="I105" s="39"/>
      <c r="J105" s="39"/>
    </row>
    <row r="106" spans="1:12" ht="12" customHeight="1">
      <c r="A106" s="52"/>
      <c r="B106" s="53"/>
      <c r="C106" s="50"/>
      <c r="D106" s="39"/>
      <c r="E106" s="39"/>
      <c r="F106" s="39"/>
      <c r="G106" s="39"/>
      <c r="H106" s="39"/>
      <c r="I106" s="39"/>
      <c r="J106" s="39"/>
    </row>
    <row r="107" spans="1:12" ht="12" customHeight="1">
      <c r="A107" s="37"/>
      <c r="B107" s="38"/>
      <c r="C107" s="39"/>
      <c r="D107" s="40"/>
      <c r="E107" s="40"/>
      <c r="F107" s="40"/>
      <c r="G107" s="40"/>
      <c r="H107" s="40"/>
      <c r="I107" s="40"/>
      <c r="J107" s="40"/>
    </row>
    <row r="108" spans="1:12" ht="12" customHeight="1">
      <c r="A108" s="37"/>
      <c r="B108" s="38"/>
      <c r="C108" s="39"/>
      <c r="D108" s="40"/>
      <c r="E108" s="40"/>
      <c r="F108" s="40"/>
      <c r="G108" s="40"/>
      <c r="H108" s="40"/>
      <c r="I108" s="40"/>
      <c r="J108" s="40"/>
    </row>
    <row r="109" spans="1:12" ht="12" customHeight="1">
      <c r="A109" s="37"/>
      <c r="B109" s="38"/>
      <c r="C109" s="39"/>
      <c r="D109" s="40"/>
      <c r="E109" s="40"/>
      <c r="F109" s="40"/>
      <c r="G109" s="40"/>
      <c r="H109" s="40"/>
      <c r="I109" s="40"/>
      <c r="J109" s="40"/>
    </row>
    <row r="110" spans="1:12" ht="12" customHeight="1" thickBot="1">
      <c r="A110" s="37"/>
      <c r="B110" s="38"/>
      <c r="C110" s="39"/>
      <c r="D110" s="40"/>
      <c r="E110" s="40"/>
      <c r="F110" s="40"/>
      <c r="G110" s="40"/>
      <c r="H110" s="40"/>
      <c r="I110" s="40"/>
      <c r="J110" s="40"/>
    </row>
    <row r="111" spans="1:12" ht="18" customHeight="1" thickBot="1">
      <c r="A111" s="195" t="s">
        <v>4</v>
      </c>
      <c r="B111" s="196"/>
      <c r="C111" s="196"/>
      <c r="D111" s="196"/>
      <c r="E111" s="196"/>
      <c r="F111" s="196"/>
      <c r="G111" s="196"/>
      <c r="H111" s="196"/>
      <c r="I111" s="196"/>
      <c r="J111" s="197"/>
      <c r="K111" s="180"/>
      <c r="L111" s="181"/>
    </row>
    <row r="112" spans="1:12" ht="78.75" customHeight="1" thickBot="1">
      <c r="A112" s="172" t="s">
        <v>5</v>
      </c>
      <c r="B112" s="173" t="s">
        <v>6</v>
      </c>
      <c r="C112" s="173" t="s">
        <v>112</v>
      </c>
      <c r="D112" s="173" t="s">
        <v>26</v>
      </c>
      <c r="E112" s="173" t="s">
        <v>0</v>
      </c>
      <c r="F112" s="173" t="s">
        <v>1</v>
      </c>
      <c r="G112" s="173" t="s">
        <v>2</v>
      </c>
      <c r="H112" s="173" t="s">
        <v>7</v>
      </c>
      <c r="I112" s="173" t="s">
        <v>8</v>
      </c>
      <c r="J112" s="174" t="s">
        <v>3</v>
      </c>
      <c r="K112" s="179" t="s">
        <v>147</v>
      </c>
      <c r="L112" s="176" t="s">
        <v>148</v>
      </c>
    </row>
    <row r="113" spans="1:12" ht="12" customHeight="1">
      <c r="A113" s="67"/>
      <c r="B113" s="2"/>
      <c r="C113" s="6"/>
      <c r="D113" s="6"/>
      <c r="E113" s="6"/>
      <c r="F113" s="6"/>
      <c r="G113" s="6"/>
      <c r="H113" s="6"/>
      <c r="I113" s="6"/>
      <c r="J113" s="162"/>
      <c r="K113" s="189"/>
      <c r="L113" s="190"/>
    </row>
    <row r="114" spans="1:12" ht="12" customHeight="1">
      <c r="A114" s="67"/>
      <c r="B114" s="36" t="s">
        <v>9</v>
      </c>
      <c r="C114" s="7"/>
      <c r="D114" s="7"/>
      <c r="E114" s="7"/>
      <c r="F114" s="7"/>
      <c r="G114" s="7"/>
      <c r="H114" s="7"/>
      <c r="I114" s="7"/>
      <c r="J114" s="163"/>
      <c r="K114" s="182"/>
      <c r="L114" s="183"/>
    </row>
    <row r="115" spans="1:12" ht="12" customHeight="1">
      <c r="A115" s="67"/>
      <c r="B115" s="36" t="s">
        <v>27</v>
      </c>
      <c r="C115" s="6"/>
      <c r="D115" s="6"/>
      <c r="E115" s="6"/>
      <c r="F115" s="6"/>
      <c r="G115" s="6"/>
      <c r="H115" s="6"/>
      <c r="I115" s="6"/>
      <c r="J115" s="162"/>
      <c r="K115" s="182"/>
      <c r="L115" s="183"/>
    </row>
    <row r="116" spans="1:12" ht="12" customHeight="1">
      <c r="A116" s="67"/>
      <c r="B116" s="2"/>
      <c r="C116" s="6"/>
      <c r="D116" s="6"/>
      <c r="E116" s="6"/>
      <c r="F116" s="6"/>
      <c r="G116" s="6"/>
      <c r="H116" s="6"/>
      <c r="I116" s="6"/>
      <c r="J116" s="162"/>
      <c r="K116" s="182"/>
      <c r="L116" s="183"/>
    </row>
    <row r="117" spans="1:12" ht="12" customHeight="1">
      <c r="A117" s="67"/>
      <c r="B117" s="21" t="s">
        <v>100</v>
      </c>
      <c r="C117" s="7">
        <f>SUM(D117:J117)</f>
        <v>753000</v>
      </c>
      <c r="D117" s="7">
        <f t="shared" ref="D117:J117" si="18">D120+D155</f>
        <v>452000</v>
      </c>
      <c r="E117" s="7">
        <f t="shared" si="18"/>
        <v>295000</v>
      </c>
      <c r="F117" s="7">
        <f t="shared" si="18"/>
        <v>0</v>
      </c>
      <c r="G117" s="7">
        <f t="shared" si="18"/>
        <v>0</v>
      </c>
      <c r="H117" s="7">
        <f t="shared" si="18"/>
        <v>6000</v>
      </c>
      <c r="I117" s="7">
        <f t="shared" si="18"/>
        <v>0</v>
      </c>
      <c r="J117" s="163">
        <f t="shared" si="18"/>
        <v>0</v>
      </c>
      <c r="K117" s="182">
        <f>K120+K155</f>
        <v>1143000</v>
      </c>
      <c r="L117" s="182">
        <f>L120+L155</f>
        <v>1303000</v>
      </c>
    </row>
    <row r="118" spans="1:12" ht="12" customHeight="1">
      <c r="A118" s="67"/>
      <c r="B118" s="4"/>
      <c r="C118" s="7"/>
      <c r="D118" s="7"/>
      <c r="E118" s="7"/>
      <c r="F118" s="7"/>
      <c r="G118" s="7"/>
      <c r="H118" s="7"/>
      <c r="I118" s="7"/>
      <c r="J118" s="163"/>
      <c r="K118" s="182"/>
      <c r="L118" s="183"/>
    </row>
    <row r="119" spans="1:12" ht="12" customHeight="1">
      <c r="A119" s="67" t="s">
        <v>10</v>
      </c>
      <c r="B119" s="4" t="s">
        <v>11</v>
      </c>
      <c r="C119" s="7"/>
      <c r="D119" s="7"/>
      <c r="E119" s="7"/>
      <c r="F119" s="7"/>
      <c r="G119" s="7"/>
      <c r="H119" s="7"/>
      <c r="I119" s="7"/>
      <c r="J119" s="163"/>
      <c r="K119" s="182"/>
      <c r="L119" s="183"/>
    </row>
    <row r="120" spans="1:12" ht="12" customHeight="1">
      <c r="A120" s="90">
        <v>3</v>
      </c>
      <c r="B120" s="21" t="s">
        <v>12</v>
      </c>
      <c r="C120" s="22">
        <f>SUM(D120:J120)</f>
        <v>753000</v>
      </c>
      <c r="D120" s="22">
        <f>D121</f>
        <v>452000</v>
      </c>
      <c r="E120" s="22">
        <f t="shared" ref="E120:J120" si="19">E121</f>
        <v>295000</v>
      </c>
      <c r="F120" s="22">
        <f t="shared" si="19"/>
        <v>0</v>
      </c>
      <c r="G120" s="22">
        <f t="shared" si="19"/>
        <v>0</v>
      </c>
      <c r="H120" s="22">
        <f t="shared" si="19"/>
        <v>6000</v>
      </c>
      <c r="I120" s="22">
        <f t="shared" si="19"/>
        <v>0</v>
      </c>
      <c r="J120" s="175">
        <f t="shared" si="19"/>
        <v>0</v>
      </c>
      <c r="K120" s="182">
        <f>K121</f>
        <v>1143000</v>
      </c>
      <c r="L120" s="182">
        <f>L121</f>
        <v>1303000</v>
      </c>
    </row>
    <row r="121" spans="1:12" ht="12" customHeight="1">
      <c r="A121" s="91">
        <v>32</v>
      </c>
      <c r="B121" s="4" t="s">
        <v>17</v>
      </c>
      <c r="C121" s="22">
        <f t="shared" ref="C121:C167" si="20">SUM(D121:J121)</f>
        <v>753000</v>
      </c>
      <c r="D121" s="7">
        <f t="shared" ref="D121:J121" si="21">D122+D132+D134+D146+D149</f>
        <v>452000</v>
      </c>
      <c r="E121" s="7">
        <f t="shared" si="21"/>
        <v>295000</v>
      </c>
      <c r="F121" s="7">
        <f t="shared" si="21"/>
        <v>0</v>
      </c>
      <c r="G121" s="7">
        <f t="shared" si="21"/>
        <v>0</v>
      </c>
      <c r="H121" s="7">
        <f t="shared" si="21"/>
        <v>6000</v>
      </c>
      <c r="I121" s="7">
        <f t="shared" si="21"/>
        <v>0</v>
      </c>
      <c r="J121" s="163">
        <f t="shared" si="21"/>
        <v>0</v>
      </c>
      <c r="K121" s="182">
        <f>485000+658000</f>
        <v>1143000</v>
      </c>
      <c r="L121" s="183">
        <f>495000+808000</f>
        <v>1303000</v>
      </c>
    </row>
    <row r="122" spans="1:12" ht="12" customHeight="1">
      <c r="A122" s="74">
        <v>321</v>
      </c>
      <c r="B122" s="12" t="s">
        <v>18</v>
      </c>
      <c r="C122" s="22">
        <f t="shared" si="20"/>
        <v>53000</v>
      </c>
      <c r="D122" s="8">
        <f>SUM(D123:D131)</f>
        <v>43000</v>
      </c>
      <c r="E122" s="8">
        <f t="shared" ref="E122:J122" si="22">SUM(E123:E129)</f>
        <v>10000</v>
      </c>
      <c r="F122" s="8">
        <f t="shared" si="22"/>
        <v>0</v>
      </c>
      <c r="G122" s="8">
        <f>SUM(G123:G129)+G130</f>
        <v>0</v>
      </c>
      <c r="H122" s="8">
        <f t="shared" si="22"/>
        <v>0</v>
      </c>
      <c r="I122" s="8">
        <f t="shared" si="22"/>
        <v>0</v>
      </c>
      <c r="J122" s="165">
        <f t="shared" si="22"/>
        <v>0</v>
      </c>
      <c r="K122" s="182"/>
      <c r="L122" s="183"/>
    </row>
    <row r="123" spans="1:12" ht="12" customHeight="1">
      <c r="A123" s="16">
        <v>32111</v>
      </c>
      <c r="B123" s="13" t="s">
        <v>35</v>
      </c>
      <c r="C123" s="22">
        <f t="shared" si="20"/>
        <v>20000</v>
      </c>
      <c r="D123" s="20">
        <v>15000</v>
      </c>
      <c r="E123" s="6">
        <v>5000</v>
      </c>
      <c r="F123" s="6"/>
      <c r="G123" s="6"/>
      <c r="H123" s="6"/>
      <c r="I123" s="6"/>
      <c r="J123" s="162"/>
      <c r="K123" s="182"/>
      <c r="L123" s="183"/>
    </row>
    <row r="124" spans="1:12" ht="12" customHeight="1">
      <c r="A124" s="17">
        <v>32112</v>
      </c>
      <c r="B124" s="13" t="s">
        <v>36</v>
      </c>
      <c r="C124" s="22">
        <f t="shared" si="20"/>
        <v>20000</v>
      </c>
      <c r="D124" s="10">
        <v>15000</v>
      </c>
      <c r="E124" s="6">
        <v>5000</v>
      </c>
      <c r="F124" s="6"/>
      <c r="G124" s="6"/>
      <c r="H124" s="6"/>
      <c r="I124" s="6"/>
      <c r="J124" s="162"/>
      <c r="K124" s="182"/>
      <c r="L124" s="183"/>
    </row>
    <row r="125" spans="1:12" ht="12" customHeight="1">
      <c r="A125" s="17">
        <v>32113</v>
      </c>
      <c r="B125" s="13" t="s">
        <v>40</v>
      </c>
      <c r="C125" s="22">
        <f t="shared" si="20"/>
        <v>5000</v>
      </c>
      <c r="D125" s="10">
        <v>5000</v>
      </c>
      <c r="E125" s="6"/>
      <c r="F125" s="6"/>
      <c r="G125" s="6"/>
      <c r="H125" s="6"/>
      <c r="I125" s="6"/>
      <c r="J125" s="162"/>
      <c r="K125" s="182"/>
      <c r="L125" s="183"/>
    </row>
    <row r="126" spans="1:12" ht="12" customHeight="1">
      <c r="A126" s="17">
        <v>32114</v>
      </c>
      <c r="B126" s="13" t="s">
        <v>41</v>
      </c>
      <c r="C126" s="22">
        <f t="shared" si="20"/>
        <v>0</v>
      </c>
      <c r="D126" s="10"/>
      <c r="E126" s="6"/>
      <c r="F126" s="6"/>
      <c r="G126" s="6"/>
      <c r="H126" s="6"/>
      <c r="I126" s="6"/>
      <c r="J126" s="162"/>
      <c r="K126" s="182"/>
      <c r="L126" s="183"/>
    </row>
    <row r="127" spans="1:12" ht="12" customHeight="1">
      <c r="A127" s="17">
        <v>32115</v>
      </c>
      <c r="B127" s="13" t="s">
        <v>37</v>
      </c>
      <c r="C127" s="22">
        <f t="shared" si="20"/>
        <v>7000</v>
      </c>
      <c r="D127" s="10">
        <v>7000</v>
      </c>
      <c r="E127" s="6"/>
      <c r="F127" s="6"/>
      <c r="G127" s="6"/>
      <c r="H127" s="6"/>
      <c r="I127" s="6"/>
      <c r="J127" s="162"/>
      <c r="K127" s="182"/>
      <c r="L127" s="183"/>
    </row>
    <row r="128" spans="1:12" ht="12" customHeight="1">
      <c r="A128" s="17">
        <v>32116</v>
      </c>
      <c r="B128" s="13" t="s">
        <v>38</v>
      </c>
      <c r="C128" s="22">
        <f t="shared" si="20"/>
        <v>0</v>
      </c>
      <c r="D128" s="10"/>
      <c r="E128" s="6"/>
      <c r="F128" s="6"/>
      <c r="G128" s="6"/>
      <c r="H128" s="6"/>
      <c r="I128" s="6"/>
      <c r="J128" s="162"/>
      <c r="K128" s="182"/>
      <c r="L128" s="183"/>
    </row>
    <row r="129" spans="1:12" ht="12" customHeight="1">
      <c r="A129" s="18">
        <v>32119</v>
      </c>
      <c r="B129" s="13" t="s">
        <v>39</v>
      </c>
      <c r="C129" s="22">
        <f t="shared" si="20"/>
        <v>0</v>
      </c>
      <c r="D129" s="11"/>
      <c r="E129" s="6"/>
      <c r="F129" s="6"/>
      <c r="G129" s="6"/>
      <c r="H129" s="6"/>
      <c r="I129" s="6"/>
      <c r="J129" s="162"/>
      <c r="K129" s="182"/>
      <c r="L129" s="183"/>
    </row>
    <row r="130" spans="1:12" ht="12" customHeight="1">
      <c r="A130" s="18">
        <v>3213</v>
      </c>
      <c r="B130" s="13" t="s">
        <v>46</v>
      </c>
      <c r="C130" s="22">
        <f t="shared" si="20"/>
        <v>0</v>
      </c>
      <c r="D130" s="11"/>
      <c r="E130" s="6"/>
      <c r="F130" s="6"/>
      <c r="G130" s="6">
        <f>G131</f>
        <v>0</v>
      </c>
      <c r="H130" s="6"/>
      <c r="I130" s="6"/>
      <c r="J130" s="162"/>
      <c r="K130" s="182"/>
      <c r="L130" s="183"/>
    </row>
    <row r="131" spans="1:12" ht="12" customHeight="1">
      <c r="A131" s="18">
        <v>32131</v>
      </c>
      <c r="B131" s="13" t="s">
        <v>45</v>
      </c>
      <c r="C131" s="22">
        <f t="shared" si="20"/>
        <v>1000</v>
      </c>
      <c r="D131" s="11">
        <v>1000</v>
      </c>
      <c r="E131" s="6"/>
      <c r="F131" s="6"/>
      <c r="G131" s="6"/>
      <c r="H131" s="6"/>
      <c r="I131" s="6"/>
      <c r="J131" s="162"/>
      <c r="K131" s="182"/>
      <c r="L131" s="183"/>
    </row>
    <row r="132" spans="1:12" ht="12" customHeight="1">
      <c r="A132" s="72">
        <v>322</v>
      </c>
      <c r="B132" s="12" t="s">
        <v>19</v>
      </c>
      <c r="C132" s="22">
        <f t="shared" si="20"/>
        <v>0</v>
      </c>
      <c r="D132" s="8">
        <f>D133</f>
        <v>0</v>
      </c>
      <c r="E132" s="8">
        <v>0</v>
      </c>
      <c r="F132" s="8">
        <v>0</v>
      </c>
      <c r="G132" s="8">
        <f>G133</f>
        <v>0</v>
      </c>
      <c r="H132" s="8">
        <v>0</v>
      </c>
      <c r="I132" s="8">
        <v>0</v>
      </c>
      <c r="J132" s="165">
        <v>0</v>
      </c>
      <c r="K132" s="182"/>
      <c r="L132" s="183"/>
    </row>
    <row r="133" spans="1:12" ht="12" customHeight="1">
      <c r="A133" s="75">
        <v>32251</v>
      </c>
      <c r="B133" s="13" t="s">
        <v>57</v>
      </c>
      <c r="C133" s="22">
        <f t="shared" si="20"/>
        <v>0</v>
      </c>
      <c r="D133" s="6">
        <v>0</v>
      </c>
      <c r="E133" s="6"/>
      <c r="F133" s="6"/>
      <c r="G133" s="6"/>
      <c r="H133" s="6"/>
      <c r="I133" s="6"/>
      <c r="J133" s="162"/>
      <c r="K133" s="182"/>
      <c r="L133" s="183"/>
    </row>
    <row r="134" spans="1:12" ht="12" customHeight="1">
      <c r="A134" s="76">
        <v>323</v>
      </c>
      <c r="B134" s="12" t="s">
        <v>20</v>
      </c>
      <c r="C134" s="22">
        <f>SUM(D134:J134)</f>
        <v>499000</v>
      </c>
      <c r="D134" s="8">
        <f>SUM(D135:D145)</f>
        <v>253000</v>
      </c>
      <c r="E134" s="8">
        <f>SUM(E136:E145)</f>
        <v>240000</v>
      </c>
      <c r="F134" s="8">
        <f t="shared" ref="F134:J134" si="23">SUM(F137:F145)</f>
        <v>0</v>
      </c>
      <c r="G134" s="8">
        <f t="shared" si="23"/>
        <v>0</v>
      </c>
      <c r="H134" s="8">
        <f>SUM(H136:H145)</f>
        <v>6000</v>
      </c>
      <c r="I134" s="8">
        <f t="shared" si="23"/>
        <v>0</v>
      </c>
      <c r="J134" s="165">
        <f t="shared" si="23"/>
        <v>0</v>
      </c>
      <c r="K134" s="182"/>
      <c r="L134" s="183"/>
    </row>
    <row r="135" spans="1:12" ht="12" customHeight="1">
      <c r="A135" s="75">
        <v>32321</v>
      </c>
      <c r="B135" s="13" t="s">
        <v>77</v>
      </c>
      <c r="C135" s="35">
        <f t="shared" ref="C135" si="24">SUM(D135:J135)</f>
        <v>78400</v>
      </c>
      <c r="D135" s="6">
        <v>78400</v>
      </c>
      <c r="E135" s="6"/>
      <c r="F135" s="6"/>
      <c r="G135" s="6"/>
      <c r="H135" s="6"/>
      <c r="I135" s="6"/>
      <c r="J135" s="162"/>
      <c r="K135" s="182"/>
      <c r="L135" s="183"/>
    </row>
    <row r="136" spans="1:12" ht="12" customHeight="1">
      <c r="A136" s="75">
        <v>32334</v>
      </c>
      <c r="B136" s="13" t="s">
        <v>63</v>
      </c>
      <c r="C136" s="22">
        <f t="shared" si="20"/>
        <v>4000</v>
      </c>
      <c r="D136" s="160">
        <v>4000</v>
      </c>
      <c r="E136" s="6"/>
      <c r="F136" s="8"/>
      <c r="G136" s="8"/>
      <c r="H136" s="8"/>
      <c r="I136" s="8"/>
      <c r="J136" s="165"/>
      <c r="K136" s="182"/>
      <c r="L136" s="183"/>
    </row>
    <row r="137" spans="1:12" ht="12" customHeight="1">
      <c r="A137" s="78">
        <v>32371</v>
      </c>
      <c r="B137" s="23" t="s">
        <v>68</v>
      </c>
      <c r="C137" s="22">
        <f t="shared" si="20"/>
        <v>261000</v>
      </c>
      <c r="D137" s="160">
        <v>80000</v>
      </c>
      <c r="E137" s="6">
        <v>175000</v>
      </c>
      <c r="F137" s="6"/>
      <c r="G137" s="6"/>
      <c r="H137" s="6">
        <v>6000</v>
      </c>
      <c r="I137" s="6"/>
      <c r="J137" s="162"/>
      <c r="K137" s="182"/>
      <c r="L137" s="183"/>
    </row>
    <row r="138" spans="1:12" ht="12" customHeight="1">
      <c r="A138" s="78">
        <v>32372</v>
      </c>
      <c r="B138" s="23" t="s">
        <v>69</v>
      </c>
      <c r="C138" s="22">
        <f t="shared" si="20"/>
        <v>10000</v>
      </c>
      <c r="D138" s="160">
        <v>10000</v>
      </c>
      <c r="E138" s="6"/>
      <c r="F138" s="6"/>
      <c r="G138" s="6"/>
      <c r="H138" s="6"/>
      <c r="I138" s="6"/>
      <c r="J138" s="162"/>
      <c r="K138" s="182"/>
      <c r="L138" s="183"/>
    </row>
    <row r="139" spans="1:12" ht="12" customHeight="1">
      <c r="A139" s="78">
        <v>32373</v>
      </c>
      <c r="B139" s="23" t="s">
        <v>70</v>
      </c>
      <c r="C139" s="22">
        <f t="shared" si="20"/>
        <v>0</v>
      </c>
      <c r="D139" s="6"/>
      <c r="E139" s="6"/>
      <c r="F139" s="6"/>
      <c r="G139" s="6"/>
      <c r="H139" s="6"/>
      <c r="I139" s="6"/>
      <c r="J139" s="162"/>
      <c r="K139" s="182"/>
      <c r="L139" s="183"/>
    </row>
    <row r="140" spans="1:12" ht="12" customHeight="1">
      <c r="A140" s="78">
        <v>32377</v>
      </c>
      <c r="B140" s="23" t="s">
        <v>72</v>
      </c>
      <c r="C140" s="22">
        <f t="shared" si="20"/>
        <v>0</v>
      </c>
      <c r="D140" s="6"/>
      <c r="E140" s="6"/>
      <c r="F140" s="6"/>
      <c r="G140" s="6"/>
      <c r="H140" s="6"/>
      <c r="I140" s="6"/>
      <c r="J140" s="162"/>
      <c r="K140" s="182"/>
      <c r="L140" s="183"/>
    </row>
    <row r="141" spans="1:12" ht="12" customHeight="1">
      <c r="A141" s="79">
        <v>32379</v>
      </c>
      <c r="B141" s="26" t="s">
        <v>71</v>
      </c>
      <c r="C141" s="22">
        <f t="shared" si="20"/>
        <v>6600</v>
      </c>
      <c r="D141" s="6">
        <v>6600</v>
      </c>
      <c r="E141" s="6"/>
      <c r="F141" s="7"/>
      <c r="G141" s="7"/>
      <c r="H141" s="7"/>
      <c r="I141" s="7"/>
      <c r="J141" s="163"/>
      <c r="K141" s="182"/>
      <c r="L141" s="183"/>
    </row>
    <row r="142" spans="1:12" ht="12" customHeight="1">
      <c r="A142" s="77">
        <v>32389</v>
      </c>
      <c r="B142" s="24" t="s">
        <v>73</v>
      </c>
      <c r="C142" s="22">
        <f t="shared" si="20"/>
        <v>0</v>
      </c>
      <c r="D142" s="6"/>
      <c r="E142" s="6"/>
      <c r="F142" s="6"/>
      <c r="G142" s="7"/>
      <c r="H142" s="7"/>
      <c r="I142" s="7"/>
      <c r="J142" s="163"/>
      <c r="K142" s="182"/>
      <c r="L142" s="183"/>
    </row>
    <row r="143" spans="1:12" ht="12" customHeight="1">
      <c r="A143" s="75">
        <v>32391</v>
      </c>
      <c r="B143" s="13" t="s">
        <v>76</v>
      </c>
      <c r="C143" s="22">
        <f t="shared" si="20"/>
        <v>69000</v>
      </c>
      <c r="D143" s="160">
        <v>29000</v>
      </c>
      <c r="E143" s="6">
        <v>40000</v>
      </c>
      <c r="F143" s="6"/>
      <c r="G143" s="6"/>
      <c r="H143" s="6"/>
      <c r="I143" s="6"/>
      <c r="J143" s="162"/>
      <c r="K143" s="182"/>
      <c r="L143" s="183"/>
    </row>
    <row r="144" spans="1:12" ht="12" customHeight="1">
      <c r="A144" s="75">
        <v>32396</v>
      </c>
      <c r="B144" s="13" t="s">
        <v>74</v>
      </c>
      <c r="C144" s="22">
        <f t="shared" si="20"/>
        <v>0</v>
      </c>
      <c r="D144" s="6"/>
      <c r="E144" s="6"/>
      <c r="F144" s="6"/>
      <c r="G144" s="6"/>
      <c r="H144" s="6"/>
      <c r="I144" s="6"/>
      <c r="J144" s="162"/>
      <c r="K144" s="182"/>
      <c r="L144" s="183"/>
    </row>
    <row r="145" spans="1:12" ht="12" customHeight="1">
      <c r="A145" s="77">
        <v>32399</v>
      </c>
      <c r="B145" s="24" t="s">
        <v>75</v>
      </c>
      <c r="C145" s="22">
        <f t="shared" si="20"/>
        <v>70000</v>
      </c>
      <c r="D145" s="6">
        <v>45000</v>
      </c>
      <c r="E145" s="6">
        <v>25000</v>
      </c>
      <c r="F145" s="6"/>
      <c r="G145" s="6"/>
      <c r="H145" s="6"/>
      <c r="I145" s="6"/>
      <c r="J145" s="162"/>
      <c r="K145" s="182"/>
      <c r="L145" s="183"/>
    </row>
    <row r="146" spans="1:12" ht="12" customHeight="1">
      <c r="A146" s="80">
        <v>324</v>
      </c>
      <c r="B146" s="14" t="s">
        <v>82</v>
      </c>
      <c r="C146" s="22">
        <f t="shared" si="20"/>
        <v>105000</v>
      </c>
      <c r="D146" s="8">
        <f>SUM(D147:D148)</f>
        <v>105000</v>
      </c>
      <c r="E146" s="8">
        <f t="shared" ref="E146:J146" si="25">SUM(E147:E148)</f>
        <v>0</v>
      </c>
      <c r="F146" s="8">
        <f t="shared" si="25"/>
        <v>0</v>
      </c>
      <c r="G146" s="8">
        <f>SUM(G147:G148)</f>
        <v>0</v>
      </c>
      <c r="H146" s="8">
        <f t="shared" si="25"/>
        <v>0</v>
      </c>
      <c r="I146" s="8">
        <f t="shared" si="25"/>
        <v>0</v>
      </c>
      <c r="J146" s="165">
        <f t="shared" si="25"/>
        <v>0</v>
      </c>
      <c r="K146" s="182"/>
      <c r="L146" s="183"/>
    </row>
    <row r="147" spans="1:12" ht="12" customHeight="1">
      <c r="A147" s="81">
        <v>32411</v>
      </c>
      <c r="B147" s="28" t="s">
        <v>80</v>
      </c>
      <c r="C147" s="22">
        <f t="shared" si="20"/>
        <v>105000</v>
      </c>
      <c r="D147" s="160">
        <v>105000</v>
      </c>
      <c r="E147" s="6"/>
      <c r="F147" s="6"/>
      <c r="G147" s="6"/>
      <c r="H147" s="6">
        <v>0</v>
      </c>
      <c r="I147" s="6"/>
      <c r="J147" s="162"/>
      <c r="K147" s="182"/>
      <c r="L147" s="183"/>
    </row>
    <row r="148" spans="1:12" ht="12" customHeight="1">
      <c r="A148" s="75">
        <v>32412</v>
      </c>
      <c r="B148" s="27" t="s">
        <v>81</v>
      </c>
      <c r="C148" s="22">
        <f t="shared" si="20"/>
        <v>0</v>
      </c>
      <c r="D148" s="6"/>
      <c r="E148" s="6"/>
      <c r="F148" s="6"/>
      <c r="G148" s="6"/>
      <c r="H148" s="6"/>
      <c r="I148" s="6"/>
      <c r="J148" s="162"/>
      <c r="K148" s="182"/>
      <c r="L148" s="183"/>
    </row>
    <row r="149" spans="1:12" ht="12" customHeight="1">
      <c r="A149" s="82">
        <v>329</v>
      </c>
      <c r="B149" s="29" t="s">
        <v>21</v>
      </c>
      <c r="C149" s="22">
        <f>SUM(D149:J149)</f>
        <v>96000</v>
      </c>
      <c r="D149" s="8">
        <f>D150+D152+D153+D151</f>
        <v>51000</v>
      </c>
      <c r="E149" s="8">
        <f>E150+E152+E153+E151</f>
        <v>45000</v>
      </c>
      <c r="F149" s="8">
        <v>0</v>
      </c>
      <c r="G149" s="8">
        <v>0</v>
      </c>
      <c r="H149" s="8">
        <v>0</v>
      </c>
      <c r="I149" s="8">
        <v>0</v>
      </c>
      <c r="J149" s="165">
        <v>0</v>
      </c>
      <c r="K149" s="182"/>
      <c r="L149" s="183"/>
    </row>
    <row r="150" spans="1:12" ht="12" customHeight="1">
      <c r="A150" s="77">
        <v>32931</v>
      </c>
      <c r="B150" s="24" t="s">
        <v>86</v>
      </c>
      <c r="C150" s="22">
        <f t="shared" si="20"/>
        <v>15000</v>
      </c>
      <c r="D150" s="160">
        <v>15000</v>
      </c>
      <c r="E150" s="6"/>
      <c r="F150" s="6"/>
      <c r="G150" s="6"/>
      <c r="H150" s="6"/>
      <c r="I150" s="6"/>
      <c r="J150" s="162"/>
      <c r="K150" s="182"/>
      <c r="L150" s="183"/>
    </row>
    <row r="151" spans="1:12" ht="12" customHeight="1">
      <c r="A151" s="77">
        <v>32941</v>
      </c>
      <c r="B151" s="24" t="s">
        <v>111</v>
      </c>
      <c r="C151" s="22">
        <f>D151+E151</f>
        <v>35500</v>
      </c>
      <c r="D151" s="6">
        <v>500</v>
      </c>
      <c r="E151" s="6">
        <v>35000</v>
      </c>
      <c r="F151" s="6"/>
      <c r="G151" s="6"/>
      <c r="H151" s="6"/>
      <c r="I151" s="6"/>
      <c r="J151" s="162"/>
      <c r="K151" s="182"/>
      <c r="L151" s="183"/>
    </row>
    <row r="152" spans="1:12" ht="12" customHeight="1">
      <c r="A152" s="75">
        <v>32991</v>
      </c>
      <c r="B152" s="13" t="s">
        <v>90</v>
      </c>
      <c r="C152" s="22">
        <f t="shared" si="20"/>
        <v>28500</v>
      </c>
      <c r="D152" s="160">
        <v>28500</v>
      </c>
      <c r="E152" s="6"/>
      <c r="F152" s="6"/>
      <c r="G152" s="6"/>
      <c r="H152" s="6"/>
      <c r="I152" s="6"/>
      <c r="J152" s="162"/>
      <c r="K152" s="182"/>
      <c r="L152" s="183"/>
    </row>
    <row r="153" spans="1:12" ht="12" customHeight="1">
      <c r="A153" s="77">
        <v>32999</v>
      </c>
      <c r="B153" s="24" t="s">
        <v>21</v>
      </c>
      <c r="C153" s="22">
        <f t="shared" si="20"/>
        <v>17000</v>
      </c>
      <c r="D153" s="160">
        <v>7000</v>
      </c>
      <c r="E153" s="6">
        <v>10000</v>
      </c>
      <c r="F153" s="6"/>
      <c r="G153" s="6"/>
      <c r="H153" s="6"/>
      <c r="I153" s="6"/>
      <c r="J153" s="162"/>
      <c r="K153" s="182"/>
      <c r="L153" s="183"/>
    </row>
    <row r="154" spans="1:12" ht="12" customHeight="1">
      <c r="A154" s="75"/>
      <c r="B154" s="13"/>
      <c r="C154" s="22">
        <f t="shared" si="20"/>
        <v>0</v>
      </c>
      <c r="D154" s="7"/>
      <c r="E154" s="7"/>
      <c r="F154" s="7"/>
      <c r="G154" s="7"/>
      <c r="H154" s="7"/>
      <c r="I154" s="7"/>
      <c r="J154" s="163"/>
      <c r="K154" s="182"/>
      <c r="L154" s="183"/>
    </row>
    <row r="155" spans="1:12" ht="12" customHeight="1">
      <c r="A155" s="67">
        <v>4</v>
      </c>
      <c r="B155" s="4" t="s">
        <v>23</v>
      </c>
      <c r="C155" s="22">
        <f t="shared" si="20"/>
        <v>0</v>
      </c>
      <c r="D155" s="7">
        <f>D157+D165+D159</f>
        <v>0</v>
      </c>
      <c r="E155" s="7">
        <v>0</v>
      </c>
      <c r="F155" s="7">
        <v>0</v>
      </c>
      <c r="G155" s="7">
        <f>G157+G159+G165</f>
        <v>0</v>
      </c>
      <c r="H155" s="7">
        <v>0</v>
      </c>
      <c r="I155" s="7">
        <v>0</v>
      </c>
      <c r="J155" s="163">
        <v>0</v>
      </c>
      <c r="K155" s="182"/>
      <c r="L155" s="183"/>
    </row>
    <row r="156" spans="1:12" ht="12" customHeight="1">
      <c r="A156" s="67"/>
      <c r="B156" s="4"/>
      <c r="C156" s="22">
        <f t="shared" si="20"/>
        <v>0</v>
      </c>
      <c r="D156" s="7"/>
      <c r="E156" s="7"/>
      <c r="F156" s="7"/>
      <c r="G156" s="7"/>
      <c r="H156" s="7"/>
      <c r="I156" s="7"/>
      <c r="J156" s="163"/>
      <c r="K156" s="182"/>
      <c r="L156" s="183"/>
    </row>
    <row r="157" spans="1:12" ht="12" customHeight="1">
      <c r="A157" s="43">
        <v>421</v>
      </c>
      <c r="B157" s="44" t="s">
        <v>102</v>
      </c>
      <c r="C157" s="22">
        <f t="shared" si="20"/>
        <v>0</v>
      </c>
      <c r="D157" s="7">
        <f>D158</f>
        <v>0</v>
      </c>
      <c r="E157" s="7"/>
      <c r="F157" s="7"/>
      <c r="G157" s="7"/>
      <c r="H157" s="7"/>
      <c r="I157" s="7"/>
      <c r="J157" s="163"/>
      <c r="K157" s="182"/>
      <c r="L157" s="183"/>
    </row>
    <row r="158" spans="1:12" ht="12" customHeight="1">
      <c r="A158" s="45">
        <v>42124</v>
      </c>
      <c r="B158" s="46" t="s">
        <v>103</v>
      </c>
      <c r="C158" s="22">
        <f t="shared" si="20"/>
        <v>0</v>
      </c>
      <c r="D158" s="6">
        <v>0</v>
      </c>
      <c r="E158" s="7"/>
      <c r="F158" s="7"/>
      <c r="G158" s="7"/>
      <c r="H158" s="7"/>
      <c r="I158" s="7"/>
      <c r="J158" s="163"/>
      <c r="K158" s="182"/>
      <c r="L158" s="183"/>
    </row>
    <row r="159" spans="1:12" ht="12" customHeight="1">
      <c r="A159" s="43">
        <v>422</v>
      </c>
      <c r="B159" s="47" t="s">
        <v>25</v>
      </c>
      <c r="C159" s="22">
        <f t="shared" si="20"/>
        <v>0</v>
      </c>
      <c r="D159" s="6">
        <f>D160+D162+D161</f>
        <v>0</v>
      </c>
      <c r="E159" s="7"/>
      <c r="F159" s="7"/>
      <c r="G159" s="7">
        <f>G160+G161+G162</f>
        <v>0</v>
      </c>
      <c r="H159" s="7"/>
      <c r="I159" s="7"/>
      <c r="J159" s="163"/>
      <c r="K159" s="182"/>
      <c r="L159" s="183"/>
    </row>
    <row r="160" spans="1:12" ht="12" customHeight="1">
      <c r="A160" s="48">
        <v>42212</v>
      </c>
      <c r="B160" s="49" t="s">
        <v>96</v>
      </c>
      <c r="C160" s="22">
        <f t="shared" si="20"/>
        <v>0</v>
      </c>
      <c r="D160" s="6">
        <v>0</v>
      </c>
      <c r="E160" s="7"/>
      <c r="F160" s="7"/>
      <c r="G160" s="7"/>
      <c r="H160" s="7"/>
      <c r="I160" s="7"/>
      <c r="J160" s="163"/>
      <c r="K160" s="182"/>
      <c r="L160" s="183"/>
    </row>
    <row r="161" spans="1:14" ht="12" customHeight="1">
      <c r="A161" s="48">
        <v>42262</v>
      </c>
      <c r="B161" s="49" t="s">
        <v>107</v>
      </c>
      <c r="C161" s="22">
        <f t="shared" si="20"/>
        <v>0</v>
      </c>
      <c r="D161" s="6">
        <v>0</v>
      </c>
      <c r="E161" s="7"/>
      <c r="F161" s="7"/>
      <c r="G161" s="7"/>
      <c r="H161" s="7"/>
      <c r="I161" s="7"/>
      <c r="J161" s="163"/>
      <c r="K161" s="182"/>
      <c r="L161" s="183"/>
    </row>
    <row r="162" spans="1:14" ht="12" customHeight="1">
      <c r="A162" s="48">
        <v>42273</v>
      </c>
      <c r="B162" s="49" t="s">
        <v>104</v>
      </c>
      <c r="C162" s="22">
        <f t="shared" si="20"/>
        <v>0</v>
      </c>
      <c r="D162" s="6"/>
      <c r="E162" s="6"/>
      <c r="F162" s="7"/>
      <c r="G162" s="6"/>
      <c r="H162" s="7"/>
      <c r="I162" s="7"/>
      <c r="J162" s="163"/>
      <c r="K162" s="182"/>
      <c r="L162" s="183"/>
    </row>
    <row r="163" spans="1:14" ht="12" customHeight="1">
      <c r="A163" s="45"/>
      <c r="B163" s="46"/>
      <c r="C163" s="22">
        <f t="shared" si="20"/>
        <v>0</v>
      </c>
      <c r="D163" s="6"/>
      <c r="E163" s="7"/>
      <c r="F163" s="7"/>
      <c r="G163" s="7"/>
      <c r="H163" s="7"/>
      <c r="I163" s="7"/>
      <c r="J163" s="163"/>
      <c r="K163" s="182"/>
      <c r="L163" s="183"/>
    </row>
    <row r="164" spans="1:14" ht="12" customHeight="1">
      <c r="A164" s="45"/>
      <c r="B164" s="46"/>
      <c r="C164" s="22">
        <f t="shared" si="20"/>
        <v>0</v>
      </c>
      <c r="D164" s="6"/>
      <c r="E164" s="7"/>
      <c r="F164" s="7"/>
      <c r="G164" s="7"/>
      <c r="H164" s="7"/>
      <c r="I164" s="7"/>
      <c r="J164" s="163"/>
      <c r="K164" s="182"/>
      <c r="L164" s="183"/>
    </row>
    <row r="165" spans="1:14" ht="12" customHeight="1">
      <c r="A165" s="92">
        <v>45</v>
      </c>
      <c r="B165" s="31" t="s">
        <v>98</v>
      </c>
      <c r="C165" s="22">
        <f t="shared" si="20"/>
        <v>0</v>
      </c>
      <c r="D165" s="8">
        <f>D166</f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165">
        <v>0</v>
      </c>
      <c r="K165" s="182"/>
      <c r="L165" s="183"/>
    </row>
    <row r="166" spans="1:14" ht="12" customHeight="1">
      <c r="A166" s="93">
        <v>451</v>
      </c>
      <c r="B166" s="33" t="s">
        <v>99</v>
      </c>
      <c r="C166" s="22">
        <f t="shared" si="20"/>
        <v>0</v>
      </c>
      <c r="D166" s="8">
        <f>D167</f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165">
        <v>0</v>
      </c>
      <c r="K166" s="182"/>
      <c r="L166" s="183"/>
    </row>
    <row r="167" spans="1:14" ht="12" customHeight="1" thickBot="1">
      <c r="A167" s="86">
        <v>45111</v>
      </c>
      <c r="B167" s="87" t="s">
        <v>99</v>
      </c>
      <c r="C167" s="94">
        <f t="shared" si="20"/>
        <v>0</v>
      </c>
      <c r="D167" s="89">
        <v>0</v>
      </c>
      <c r="E167" s="89"/>
      <c r="F167" s="89"/>
      <c r="G167" s="89"/>
      <c r="H167" s="89"/>
      <c r="I167" s="89"/>
      <c r="J167" s="169"/>
      <c r="K167" s="186"/>
      <c r="L167" s="187"/>
    </row>
    <row r="168" spans="1:14" ht="12" customHeight="1">
      <c r="A168"/>
      <c r="B168"/>
      <c r="C168"/>
      <c r="D168"/>
      <c r="E168"/>
      <c r="F168"/>
      <c r="G168"/>
      <c r="H168"/>
      <c r="I168"/>
      <c r="J168"/>
    </row>
    <row r="169" spans="1:14" ht="12" customHeight="1">
      <c r="A169"/>
      <c r="B169"/>
      <c r="C169"/>
      <c r="D169"/>
      <c r="E169"/>
      <c r="F169"/>
      <c r="G169"/>
      <c r="H169"/>
      <c r="I169"/>
      <c r="J169"/>
    </row>
    <row r="170" spans="1:14" ht="12" customHeight="1">
      <c r="A170"/>
      <c r="B170"/>
      <c r="C170"/>
      <c r="D170"/>
      <c r="E170"/>
      <c r="F170"/>
      <c r="G170"/>
      <c r="H170"/>
      <c r="I170"/>
      <c r="J170"/>
    </row>
    <row r="171" spans="1:14" ht="12" customHeight="1">
      <c r="A171"/>
      <c r="B171"/>
      <c r="C171"/>
      <c r="D171"/>
      <c r="E171"/>
      <c r="F171"/>
      <c r="G171"/>
      <c r="H171"/>
      <c r="I171"/>
      <c r="J171"/>
    </row>
    <row r="172" spans="1:14" ht="12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</row>
    <row r="173" spans="1:14" ht="12" customHeight="1">
      <c r="A173"/>
      <c r="B173"/>
      <c r="C173"/>
      <c r="D173"/>
      <c r="E173"/>
      <c r="F173"/>
      <c r="G173"/>
      <c r="H173"/>
      <c r="I173"/>
      <c r="J173"/>
    </row>
    <row r="174" spans="1:14" ht="12" customHeight="1">
      <c r="A174"/>
      <c r="B174"/>
      <c r="C174"/>
      <c r="D174"/>
      <c r="E174"/>
      <c r="F174"/>
      <c r="G174"/>
      <c r="H174"/>
      <c r="I174"/>
      <c r="J174"/>
    </row>
    <row r="175" spans="1:14" ht="12" customHeight="1">
      <c r="A175"/>
      <c r="B175"/>
      <c r="C175"/>
      <c r="D175"/>
      <c r="E175"/>
      <c r="F175"/>
      <c r="G175"/>
      <c r="H175"/>
      <c r="I175"/>
      <c r="J175"/>
    </row>
    <row r="176" spans="1:14" ht="19.5" customHeight="1">
      <c r="A176"/>
      <c r="B176"/>
      <c r="C176"/>
      <c r="D176"/>
      <c r="E176"/>
      <c r="F176"/>
      <c r="G176"/>
      <c r="H176"/>
      <c r="I176"/>
      <c r="J176"/>
      <c r="M176"/>
      <c r="N176"/>
    </row>
    <row r="177" spans="1:14" ht="88.5" customHeight="1">
      <c r="A177"/>
      <c r="B177"/>
      <c r="C177"/>
      <c r="D177"/>
      <c r="E177"/>
      <c r="F177"/>
      <c r="G177"/>
      <c r="H177"/>
      <c r="I177"/>
      <c r="J177"/>
      <c r="M177"/>
      <c r="N177"/>
    </row>
    <row r="178" spans="1:14" ht="12" customHeight="1">
      <c r="A178"/>
      <c r="B178"/>
      <c r="C178"/>
      <c r="D178"/>
      <c r="E178"/>
      <c r="F178"/>
      <c r="G178"/>
      <c r="H178"/>
      <c r="I178"/>
      <c r="J178"/>
      <c r="M178"/>
      <c r="N178"/>
    </row>
    <row r="179" spans="1:14" ht="12" customHeight="1">
      <c r="A179"/>
      <c r="B179"/>
      <c r="C179"/>
      <c r="D179"/>
      <c r="E179"/>
      <c r="F179"/>
      <c r="G179"/>
      <c r="H179"/>
      <c r="I179"/>
      <c r="J179"/>
      <c r="M179"/>
      <c r="N179"/>
    </row>
    <row r="180" spans="1:14" ht="12" customHeight="1">
      <c r="A180"/>
      <c r="B180"/>
      <c r="C180"/>
      <c r="D180"/>
      <c r="E180"/>
      <c r="F180"/>
      <c r="G180"/>
      <c r="H180"/>
      <c r="I180"/>
      <c r="J180"/>
      <c r="M180"/>
      <c r="N180"/>
    </row>
    <row r="181" spans="1:14" ht="12" customHeight="1">
      <c r="A181"/>
      <c r="B181"/>
      <c r="C181"/>
      <c r="D181"/>
      <c r="E181"/>
      <c r="F181"/>
      <c r="G181"/>
      <c r="H181"/>
      <c r="I181"/>
      <c r="J181"/>
      <c r="M181"/>
      <c r="N181"/>
    </row>
    <row r="182" spans="1:14" s="51" customFormat="1" ht="28.5" customHeight="1">
      <c r="A182"/>
      <c r="B182"/>
      <c r="C182"/>
      <c r="D182"/>
      <c r="E182"/>
      <c r="F182"/>
      <c r="G182"/>
      <c r="H182"/>
      <c r="I182"/>
      <c r="J182"/>
      <c r="K182" s="191"/>
      <c r="L182" s="191"/>
    </row>
    <row r="183" spans="1:14" ht="12" customHeight="1">
      <c r="A183"/>
      <c r="B183"/>
      <c r="C183"/>
      <c r="D183"/>
      <c r="E183"/>
      <c r="F183"/>
      <c r="G183"/>
      <c r="H183"/>
      <c r="I183"/>
      <c r="J183"/>
      <c r="M183"/>
      <c r="N183"/>
    </row>
    <row r="184" spans="1:14" ht="12" customHeight="1">
      <c r="A184"/>
      <c r="B184"/>
      <c r="C184"/>
      <c r="D184"/>
      <c r="E184"/>
      <c r="F184"/>
      <c r="G184"/>
      <c r="H184"/>
      <c r="I184"/>
      <c r="J184"/>
      <c r="M184"/>
      <c r="N184"/>
    </row>
    <row r="185" spans="1:14" ht="12" customHeight="1">
      <c r="A185"/>
      <c r="B185"/>
      <c r="C185"/>
      <c r="D185"/>
      <c r="E185"/>
      <c r="F185"/>
      <c r="G185"/>
      <c r="H185"/>
      <c r="I185"/>
      <c r="J185"/>
      <c r="M185"/>
      <c r="N185"/>
    </row>
    <row r="186" spans="1:14" ht="12" customHeight="1">
      <c r="A186"/>
      <c r="B186"/>
      <c r="C186"/>
      <c r="D186"/>
      <c r="E186"/>
      <c r="F186"/>
      <c r="G186"/>
      <c r="H186"/>
      <c r="I186"/>
      <c r="J186"/>
      <c r="M186"/>
      <c r="N186"/>
    </row>
    <row r="187" spans="1:14" ht="12" customHeight="1">
      <c r="A187"/>
      <c r="B187"/>
      <c r="C187"/>
      <c r="D187"/>
      <c r="E187"/>
      <c r="F187"/>
      <c r="G187"/>
      <c r="H187"/>
      <c r="I187"/>
      <c r="J187"/>
      <c r="M187"/>
      <c r="N187"/>
    </row>
    <row r="188" spans="1:14" ht="12" customHeight="1">
      <c r="A188"/>
      <c r="B188"/>
      <c r="C188"/>
      <c r="D188"/>
      <c r="E188"/>
      <c r="F188"/>
      <c r="G188"/>
      <c r="H188"/>
      <c r="I188"/>
      <c r="J188"/>
      <c r="M188"/>
      <c r="N188"/>
    </row>
    <row r="189" spans="1:14" ht="12" customHeight="1">
      <c r="A189"/>
      <c r="B189"/>
      <c r="C189"/>
      <c r="D189"/>
      <c r="E189"/>
      <c r="F189"/>
      <c r="G189"/>
      <c r="H189"/>
      <c r="I189"/>
      <c r="J189"/>
      <c r="M189"/>
      <c r="N189"/>
    </row>
    <row r="190" spans="1:14" ht="12" customHeight="1">
      <c r="A190"/>
      <c r="B190"/>
      <c r="C190"/>
      <c r="D190"/>
      <c r="E190"/>
      <c r="F190"/>
      <c r="G190"/>
      <c r="H190"/>
      <c r="I190"/>
      <c r="J190"/>
      <c r="M190"/>
      <c r="N190"/>
    </row>
    <row r="191" spans="1:14" ht="12" customHeight="1">
      <c r="A191"/>
      <c r="B191"/>
      <c r="C191"/>
      <c r="D191"/>
      <c r="E191"/>
      <c r="F191"/>
      <c r="G191"/>
      <c r="H191"/>
      <c r="I191"/>
      <c r="J191"/>
      <c r="M191"/>
      <c r="N191"/>
    </row>
    <row r="192" spans="1:14" ht="12" customHeight="1">
      <c r="A192"/>
      <c r="B192"/>
      <c r="C192"/>
      <c r="D192"/>
      <c r="E192"/>
      <c r="F192"/>
      <c r="G192"/>
      <c r="H192"/>
      <c r="I192"/>
      <c r="J192"/>
      <c r="M192"/>
      <c r="N192"/>
    </row>
    <row r="193" spans="1:14" ht="12" customHeight="1">
      <c r="A193"/>
      <c r="B193"/>
      <c r="C193"/>
      <c r="D193"/>
      <c r="E193"/>
      <c r="F193"/>
      <c r="G193"/>
      <c r="H193"/>
      <c r="I193"/>
      <c r="J193"/>
      <c r="M193"/>
      <c r="N193"/>
    </row>
    <row r="194" spans="1:14" ht="12" customHeight="1">
      <c r="A194"/>
      <c r="B194"/>
      <c r="C194"/>
      <c r="D194"/>
      <c r="E194"/>
      <c r="F194"/>
      <c r="G194"/>
      <c r="H194"/>
      <c r="I194"/>
      <c r="J194"/>
      <c r="M194"/>
      <c r="N194"/>
    </row>
    <row r="195" spans="1:14" ht="12" customHeight="1">
      <c r="A195"/>
      <c r="B195"/>
      <c r="C195"/>
      <c r="D195"/>
      <c r="E195"/>
      <c r="F195"/>
      <c r="G195"/>
      <c r="H195"/>
      <c r="I195"/>
      <c r="J195"/>
      <c r="M195"/>
      <c r="N195"/>
    </row>
    <row r="196" spans="1:14" ht="12" customHeight="1">
      <c r="A196"/>
      <c r="B196"/>
      <c r="C196"/>
      <c r="D196"/>
      <c r="E196"/>
      <c r="F196"/>
      <c r="G196"/>
      <c r="H196"/>
      <c r="I196"/>
      <c r="J196"/>
      <c r="M196"/>
      <c r="N196"/>
    </row>
    <row r="197" spans="1:14" ht="12" customHeight="1">
      <c r="A197"/>
      <c r="B197"/>
      <c r="C197"/>
      <c r="D197"/>
      <c r="E197"/>
      <c r="F197"/>
      <c r="G197"/>
      <c r="H197"/>
      <c r="I197"/>
      <c r="J197"/>
      <c r="M197"/>
      <c r="N197"/>
    </row>
    <row r="198" spans="1:14" ht="12" customHeight="1">
      <c r="A198"/>
      <c r="B198"/>
      <c r="C198"/>
      <c r="D198"/>
      <c r="E198"/>
      <c r="F198"/>
      <c r="G198"/>
      <c r="H198"/>
      <c r="I198"/>
      <c r="J198"/>
      <c r="M198"/>
      <c r="N198"/>
    </row>
    <row r="199" spans="1:14" ht="12" customHeight="1">
      <c r="A199"/>
      <c r="B199"/>
      <c r="C199"/>
      <c r="D199"/>
      <c r="E199"/>
      <c r="F199"/>
      <c r="G199"/>
      <c r="H199"/>
      <c r="I199"/>
      <c r="J199"/>
      <c r="M199"/>
      <c r="N199"/>
    </row>
    <row r="200" spans="1:14" ht="12" customHeight="1">
      <c r="A200"/>
      <c r="B200"/>
      <c r="C200"/>
      <c r="D200"/>
      <c r="E200"/>
      <c r="F200"/>
      <c r="G200"/>
      <c r="H200"/>
      <c r="I200"/>
      <c r="J200"/>
      <c r="M200"/>
      <c r="N200"/>
    </row>
    <row r="201" spans="1:14" ht="12" customHeight="1">
      <c r="A201"/>
      <c r="B201"/>
      <c r="C201"/>
      <c r="D201"/>
      <c r="E201"/>
      <c r="F201"/>
      <c r="G201"/>
      <c r="H201"/>
      <c r="I201"/>
      <c r="J201"/>
      <c r="M201"/>
      <c r="N201"/>
    </row>
    <row r="202" spans="1:14" ht="12" customHeight="1">
      <c r="A202"/>
      <c r="B202"/>
      <c r="C202"/>
      <c r="D202"/>
      <c r="E202"/>
      <c r="F202"/>
      <c r="G202"/>
      <c r="H202"/>
      <c r="I202"/>
      <c r="J202"/>
      <c r="M202"/>
      <c r="N202"/>
    </row>
    <row r="203" spans="1:14" ht="12" customHeight="1">
      <c r="A203"/>
      <c r="B203"/>
      <c r="C203"/>
      <c r="D203"/>
      <c r="E203"/>
      <c r="F203"/>
      <c r="G203"/>
      <c r="H203"/>
      <c r="I203"/>
      <c r="J203"/>
      <c r="M203"/>
      <c r="N203"/>
    </row>
    <row r="204" spans="1:14">
      <c r="A204"/>
      <c r="B204"/>
      <c r="C204"/>
      <c r="D204"/>
      <c r="E204"/>
      <c r="F204"/>
      <c r="G204"/>
      <c r="H204"/>
      <c r="I204"/>
      <c r="J204"/>
      <c r="M204"/>
      <c r="N204"/>
    </row>
    <row r="205" spans="1:14">
      <c r="A205"/>
      <c r="B205"/>
      <c r="C205"/>
      <c r="D205"/>
      <c r="E205"/>
      <c r="F205"/>
      <c r="G205"/>
      <c r="H205"/>
      <c r="I205"/>
      <c r="J205"/>
      <c r="M205"/>
      <c r="N205"/>
    </row>
    <row r="206" spans="1:14">
      <c r="A206"/>
      <c r="B206"/>
      <c r="C206"/>
      <c r="D206"/>
      <c r="E206"/>
      <c r="F206"/>
      <c r="G206"/>
      <c r="H206"/>
      <c r="I206"/>
      <c r="J206"/>
      <c r="M206"/>
      <c r="N206"/>
    </row>
    <row r="207" spans="1:14">
      <c r="A207"/>
      <c r="B207"/>
      <c r="C207"/>
      <c r="D207"/>
      <c r="E207"/>
      <c r="F207"/>
      <c r="G207"/>
      <c r="H207"/>
      <c r="I207"/>
      <c r="J207"/>
      <c r="M207"/>
      <c r="N207"/>
    </row>
    <row r="208" spans="1:14">
      <c r="A208"/>
      <c r="B208"/>
      <c r="C208"/>
      <c r="D208"/>
      <c r="E208"/>
      <c r="F208"/>
      <c r="G208"/>
      <c r="H208"/>
      <c r="I208"/>
      <c r="J208"/>
      <c r="M208"/>
      <c r="N208"/>
    </row>
    <row r="209" spans="1:14">
      <c r="A209"/>
      <c r="B209"/>
      <c r="C209"/>
      <c r="D209"/>
      <c r="E209"/>
      <c r="F209"/>
      <c r="G209"/>
      <c r="H209"/>
      <c r="I209"/>
      <c r="J209"/>
      <c r="M209"/>
      <c r="N209"/>
    </row>
    <row r="210" spans="1:14">
      <c r="A210"/>
      <c r="B210"/>
      <c r="C210"/>
      <c r="D210"/>
      <c r="E210"/>
      <c r="F210"/>
      <c r="G210"/>
      <c r="H210"/>
      <c r="I210"/>
      <c r="J210"/>
      <c r="M210"/>
      <c r="N210"/>
    </row>
    <row r="211" spans="1:14">
      <c r="A211"/>
      <c r="B211"/>
      <c r="C211"/>
      <c r="D211"/>
      <c r="E211"/>
      <c r="F211"/>
      <c r="G211"/>
      <c r="H211"/>
      <c r="I211"/>
      <c r="J211"/>
      <c r="M211"/>
      <c r="N211"/>
    </row>
    <row r="212" spans="1:14">
      <c r="A212"/>
      <c r="B212"/>
      <c r="C212"/>
      <c r="D212"/>
      <c r="E212"/>
      <c r="F212"/>
      <c r="G212"/>
      <c r="H212"/>
      <c r="I212"/>
      <c r="J212"/>
      <c r="M212"/>
      <c r="N212"/>
    </row>
    <row r="213" spans="1:14">
      <c r="A213"/>
      <c r="B213"/>
      <c r="C213"/>
      <c r="D213"/>
      <c r="E213"/>
      <c r="F213"/>
      <c r="G213"/>
      <c r="H213"/>
      <c r="I213"/>
      <c r="J213"/>
      <c r="M213"/>
      <c r="N213"/>
    </row>
    <row r="214" spans="1:14">
      <c r="A214" s="5"/>
      <c r="B214" s="5"/>
      <c r="C214" s="9"/>
      <c r="D214" s="9"/>
      <c r="E214" s="9"/>
      <c r="F214" s="9"/>
      <c r="G214" s="9"/>
      <c r="H214" s="9"/>
      <c r="I214" s="9"/>
      <c r="J214" s="9"/>
      <c r="M214"/>
      <c r="N214"/>
    </row>
    <row r="215" spans="1:14">
      <c r="A215" s="5"/>
      <c r="B215" s="5"/>
      <c r="C215" s="9"/>
      <c r="D215" s="9"/>
      <c r="E215" s="9"/>
      <c r="F215" s="9"/>
      <c r="G215" s="9"/>
      <c r="H215" s="9"/>
      <c r="I215" s="9"/>
      <c r="J215" s="9"/>
      <c r="M215"/>
      <c r="N215"/>
    </row>
    <row r="216" spans="1:14">
      <c r="A216" s="5"/>
      <c r="B216" s="5"/>
      <c r="C216" s="9"/>
      <c r="D216" s="9"/>
      <c r="E216" s="9"/>
      <c r="F216" s="9"/>
      <c r="G216" s="9"/>
      <c r="H216" s="9"/>
      <c r="I216" s="9"/>
      <c r="J216" s="9"/>
      <c r="M216"/>
      <c r="N216"/>
    </row>
    <row r="217" spans="1:14">
      <c r="A217" s="5"/>
      <c r="B217" s="5"/>
      <c r="C217" s="9"/>
      <c r="D217" s="9"/>
      <c r="E217" s="9"/>
      <c r="F217" s="9"/>
      <c r="G217" s="9"/>
      <c r="H217" s="9"/>
      <c r="I217" s="9"/>
      <c r="J217" s="9"/>
      <c r="M217"/>
      <c r="N217"/>
    </row>
    <row r="218" spans="1:14">
      <c r="A218" s="5"/>
      <c r="B218" s="5"/>
      <c r="C218" s="9"/>
      <c r="D218" s="9"/>
      <c r="E218" s="9"/>
      <c r="F218" s="9"/>
      <c r="G218" s="9"/>
      <c r="H218" s="9"/>
      <c r="I218" s="9"/>
      <c r="J218" s="9"/>
      <c r="M218"/>
      <c r="N218"/>
    </row>
    <row r="219" spans="1:14">
      <c r="A219" s="5"/>
      <c r="B219" s="5"/>
      <c r="C219" s="9"/>
      <c r="D219" s="9"/>
      <c r="E219" s="9"/>
      <c r="F219" s="9"/>
      <c r="G219" s="9"/>
      <c r="H219" s="9"/>
      <c r="I219" s="9"/>
      <c r="J219" s="9"/>
      <c r="M219"/>
      <c r="N219"/>
    </row>
    <row r="220" spans="1:14">
      <c r="A220" s="5"/>
      <c r="B220" s="5"/>
      <c r="C220" s="9"/>
      <c r="D220" s="9"/>
      <c r="E220" s="9"/>
      <c r="F220" s="9"/>
      <c r="G220" s="9"/>
      <c r="H220" s="9"/>
      <c r="I220" s="9"/>
      <c r="J220" s="9"/>
      <c r="M220"/>
      <c r="N220"/>
    </row>
    <row r="221" spans="1:14">
      <c r="A221" s="5"/>
      <c r="B221" s="5"/>
      <c r="C221" s="9"/>
      <c r="D221" s="9"/>
      <c r="E221" s="9"/>
      <c r="F221" s="9"/>
      <c r="G221" s="9"/>
      <c r="H221" s="9"/>
      <c r="I221" s="9"/>
      <c r="J221" s="9"/>
      <c r="M221"/>
      <c r="N221"/>
    </row>
    <row r="222" spans="1:14">
      <c r="A222" s="5"/>
      <c r="B222" s="5"/>
      <c r="C222" s="9"/>
      <c r="D222" s="9"/>
      <c r="E222" s="9"/>
      <c r="F222" s="9"/>
      <c r="G222" s="9"/>
      <c r="H222" s="9"/>
      <c r="I222" s="9"/>
      <c r="J222" s="9"/>
      <c r="M222"/>
      <c r="N222"/>
    </row>
    <row r="223" spans="1:14">
      <c r="A223" s="5"/>
      <c r="B223" s="5"/>
      <c r="C223" s="9"/>
      <c r="D223" s="9"/>
      <c r="E223" s="9"/>
      <c r="F223" s="9"/>
      <c r="G223" s="9"/>
      <c r="H223" s="9"/>
      <c r="I223" s="9"/>
      <c r="J223" s="9"/>
      <c r="M223"/>
      <c r="N223"/>
    </row>
    <row r="224" spans="1:14">
      <c r="A224" s="5"/>
      <c r="B224" s="5"/>
      <c r="C224" s="9"/>
      <c r="D224" s="9"/>
      <c r="E224" s="9"/>
      <c r="F224" s="9"/>
      <c r="G224" s="9"/>
      <c r="H224" s="9"/>
      <c r="I224" s="9"/>
      <c r="J224" s="9"/>
      <c r="M224"/>
      <c r="N224"/>
    </row>
    <row r="225" spans="1:14">
      <c r="A225" s="5"/>
      <c r="B225" s="5"/>
      <c r="C225" s="9"/>
      <c r="D225" s="9"/>
      <c r="E225" s="9"/>
      <c r="F225" s="9"/>
      <c r="G225" s="9"/>
      <c r="H225" s="9"/>
      <c r="I225" s="9"/>
      <c r="J225" s="9"/>
      <c r="M225"/>
      <c r="N225"/>
    </row>
    <row r="226" spans="1:14">
      <c r="A226" s="5"/>
      <c r="B226" s="5"/>
      <c r="C226" s="9"/>
      <c r="D226" s="9"/>
      <c r="E226" s="9"/>
      <c r="F226" s="9"/>
      <c r="G226" s="9"/>
      <c r="H226" s="9"/>
      <c r="I226" s="9"/>
      <c r="J226" s="9"/>
      <c r="M226"/>
      <c r="N226"/>
    </row>
    <row r="227" spans="1:14">
      <c r="A227" s="5"/>
      <c r="B227" s="5"/>
      <c r="C227" s="9"/>
      <c r="D227" s="9"/>
      <c r="E227" s="9"/>
      <c r="F227" s="9"/>
      <c r="G227" s="9"/>
      <c r="H227" s="9"/>
      <c r="I227" s="9"/>
      <c r="J227" s="9"/>
      <c r="M227"/>
      <c r="N227"/>
    </row>
    <row r="228" spans="1:14">
      <c r="A228" s="5"/>
      <c r="B228" s="5"/>
      <c r="C228" s="9"/>
      <c r="D228" s="9"/>
      <c r="E228" s="9"/>
      <c r="F228" s="9"/>
      <c r="G228" s="9"/>
      <c r="H228" s="9"/>
      <c r="I228" s="9"/>
      <c r="J228" s="9"/>
      <c r="M228"/>
      <c r="N228"/>
    </row>
    <row r="229" spans="1:14">
      <c r="A229" s="5"/>
      <c r="B229" s="5"/>
      <c r="C229" s="9"/>
      <c r="D229" s="9"/>
      <c r="E229" s="9"/>
      <c r="F229" s="9"/>
      <c r="G229" s="9"/>
      <c r="H229" s="9"/>
      <c r="I229" s="9"/>
      <c r="J229" s="9"/>
      <c r="M229"/>
      <c r="N229"/>
    </row>
    <row r="230" spans="1:14">
      <c r="A230" s="5"/>
      <c r="B230" s="5"/>
      <c r="C230" s="9"/>
      <c r="D230" s="9"/>
      <c r="E230" s="9"/>
      <c r="F230" s="9"/>
      <c r="G230" s="9"/>
      <c r="H230" s="9"/>
      <c r="I230" s="9"/>
      <c r="J230" s="9"/>
    </row>
    <row r="231" spans="1:14">
      <c r="A231" s="5"/>
      <c r="B231" s="5"/>
      <c r="C231" s="9"/>
      <c r="D231" s="9"/>
      <c r="E231" s="9"/>
      <c r="F231" s="9"/>
      <c r="G231" s="9"/>
      <c r="H231" s="9"/>
      <c r="I231" s="9"/>
      <c r="J231" s="9"/>
    </row>
    <row r="232" spans="1:14">
      <c r="A232" s="5"/>
      <c r="B232" s="5"/>
      <c r="C232" s="9"/>
      <c r="D232" s="9"/>
      <c r="E232" s="9"/>
      <c r="F232" s="9"/>
      <c r="G232" s="9"/>
      <c r="H232" s="9"/>
      <c r="I232" s="9"/>
      <c r="J232" s="9"/>
    </row>
    <row r="233" spans="1:14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4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4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4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4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4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4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4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>
      <c r="A339" s="5"/>
      <c r="B339" s="5"/>
      <c r="C339" s="5"/>
      <c r="D339" s="5"/>
      <c r="E339" s="5"/>
      <c r="F339" s="5"/>
      <c r="G339" s="5"/>
      <c r="H339" s="5"/>
      <c r="I339" s="5"/>
      <c r="J339" s="5"/>
    </row>
  </sheetData>
  <mergeCells count="2">
    <mergeCell ref="A1:J1"/>
    <mergeCell ref="A111:J111"/>
  </mergeCells>
  <pageMargins left="0" right="0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B36" sqref="B35:F36"/>
    </sheetView>
  </sheetViews>
  <sheetFormatPr defaultRowHeight="15"/>
  <cols>
    <col min="1" max="1" width="16" customWidth="1"/>
    <col min="2" max="3" width="17.5703125" customWidth="1"/>
    <col min="4" max="4" width="16.5703125" customWidth="1"/>
    <col min="5" max="5" width="13.28515625" customWidth="1"/>
    <col min="6" max="6" width="12.28515625" customWidth="1"/>
    <col min="7" max="7" width="17.5703125" customWidth="1"/>
    <col min="8" max="8" width="17.140625" customWidth="1"/>
  </cols>
  <sheetData>
    <row r="1" spans="1:8" ht="18">
      <c r="A1" s="201" t="s">
        <v>113</v>
      </c>
      <c r="B1" s="201"/>
      <c r="C1" s="201"/>
      <c r="D1" s="201"/>
      <c r="E1" s="201"/>
      <c r="F1" s="201"/>
      <c r="G1" s="201"/>
      <c r="H1" s="201"/>
    </row>
    <row r="2" spans="1:8" ht="15.75" thickBot="1">
      <c r="A2" s="95"/>
      <c r="B2" s="96"/>
      <c r="C2" s="96"/>
      <c r="D2" s="96"/>
      <c r="E2" s="96"/>
      <c r="F2" s="96"/>
      <c r="G2" s="96"/>
      <c r="H2" s="97" t="s">
        <v>114</v>
      </c>
    </row>
    <row r="3" spans="1:8" ht="26.25" thickBot="1">
      <c r="A3" s="98" t="s">
        <v>115</v>
      </c>
      <c r="B3" s="202" t="s">
        <v>116</v>
      </c>
      <c r="C3" s="203"/>
      <c r="D3" s="203"/>
      <c r="E3" s="203"/>
      <c r="F3" s="203"/>
      <c r="G3" s="203"/>
      <c r="H3" s="204"/>
    </row>
    <row r="4" spans="1:8" ht="90" thickBot="1">
      <c r="A4" s="99" t="s">
        <v>117</v>
      </c>
      <c r="B4" s="100" t="s">
        <v>118</v>
      </c>
      <c r="C4" s="101" t="s">
        <v>0</v>
      </c>
      <c r="D4" s="101" t="s">
        <v>1</v>
      </c>
      <c r="E4" s="101" t="s">
        <v>2</v>
      </c>
      <c r="F4" s="101" t="s">
        <v>119</v>
      </c>
      <c r="G4" s="101" t="s">
        <v>120</v>
      </c>
      <c r="H4" s="102" t="s">
        <v>3</v>
      </c>
    </row>
    <row r="5" spans="1:8">
      <c r="A5" s="103">
        <v>651</v>
      </c>
      <c r="B5" s="104"/>
      <c r="C5" s="105"/>
      <c r="D5" s="106"/>
      <c r="E5" s="107"/>
      <c r="F5" s="107"/>
      <c r="G5" s="108"/>
      <c r="H5" s="109"/>
    </row>
    <row r="6" spans="1:8">
      <c r="A6" s="110">
        <v>652</v>
      </c>
      <c r="B6" s="111"/>
      <c r="C6" s="112"/>
      <c r="D6" s="112"/>
      <c r="E6" s="112"/>
      <c r="F6" s="112"/>
      <c r="G6" s="113"/>
      <c r="H6" s="114"/>
    </row>
    <row r="7" spans="1:8">
      <c r="A7" s="110">
        <v>653</v>
      </c>
      <c r="B7" s="111"/>
      <c r="C7" s="112"/>
      <c r="D7" s="112"/>
      <c r="E7" s="112"/>
      <c r="F7" s="112"/>
      <c r="G7" s="113"/>
      <c r="H7" s="114"/>
    </row>
    <row r="8" spans="1:8">
      <c r="A8" s="110">
        <v>661</v>
      </c>
      <c r="B8" s="111"/>
      <c r="C8" s="112">
        <v>295000</v>
      </c>
      <c r="D8" s="112"/>
      <c r="E8" s="112"/>
      <c r="F8" s="112"/>
      <c r="G8" s="113"/>
      <c r="H8" s="114"/>
    </row>
    <row r="9" spans="1:8">
      <c r="A9" s="110">
        <v>663</v>
      </c>
      <c r="B9" s="111"/>
      <c r="C9" s="112"/>
      <c r="D9" s="112"/>
      <c r="E9" s="112"/>
      <c r="F9" s="112">
        <v>6000</v>
      </c>
      <c r="G9" s="113"/>
      <c r="H9" s="114"/>
    </row>
    <row r="10" spans="1:8">
      <c r="A10" s="110">
        <v>671</v>
      </c>
      <c r="B10" s="192">
        <v>3281200</v>
      </c>
      <c r="C10" s="112"/>
      <c r="D10" s="112"/>
      <c r="E10" s="112"/>
      <c r="F10" s="112"/>
      <c r="G10" s="113"/>
      <c r="H10" s="114"/>
    </row>
    <row r="11" spans="1:8">
      <c r="A11" s="110">
        <v>673</v>
      </c>
      <c r="B11" s="111"/>
      <c r="C11" s="112"/>
      <c r="D11" s="112"/>
      <c r="E11" s="112"/>
      <c r="F11" s="112"/>
      <c r="G11" s="113"/>
      <c r="H11" s="114"/>
    </row>
    <row r="12" spans="1:8">
      <c r="A12" s="110">
        <v>922</v>
      </c>
      <c r="B12" s="111"/>
      <c r="C12" s="112"/>
      <c r="D12" s="112"/>
      <c r="E12" s="112"/>
      <c r="F12" s="112"/>
      <c r="G12" s="113"/>
      <c r="H12" s="114"/>
    </row>
    <row r="13" spans="1:8">
      <c r="A13" s="115"/>
      <c r="B13" s="116"/>
      <c r="C13" s="117"/>
      <c r="D13" s="117"/>
      <c r="E13" s="117"/>
      <c r="F13" s="117"/>
      <c r="G13" s="118"/>
      <c r="H13" s="119"/>
    </row>
    <row r="14" spans="1:8">
      <c r="A14" s="115"/>
      <c r="B14" s="116"/>
      <c r="C14" s="117"/>
      <c r="D14" s="117"/>
      <c r="E14" s="117"/>
      <c r="F14" s="117"/>
      <c r="G14" s="118"/>
      <c r="H14" s="119"/>
    </row>
    <row r="15" spans="1:8" ht="15.75" thickBot="1">
      <c r="A15" s="120"/>
      <c r="B15" s="121"/>
      <c r="C15" s="122"/>
      <c r="D15" s="122"/>
      <c r="E15" s="122"/>
      <c r="F15" s="122"/>
      <c r="G15" s="123"/>
      <c r="H15" s="124"/>
    </row>
    <row r="16" spans="1:8" ht="27" thickBot="1">
      <c r="A16" s="125" t="s">
        <v>121</v>
      </c>
      <c r="B16" s="126">
        <f>SUM(B5:B15)</f>
        <v>3281200</v>
      </c>
      <c r="C16" s="126">
        <f t="shared" ref="C16:H16" si="0">SUM(C5:C15)</f>
        <v>295000</v>
      </c>
      <c r="D16" s="126">
        <f t="shared" si="0"/>
        <v>0</v>
      </c>
      <c r="E16" s="126">
        <f t="shared" si="0"/>
        <v>0</v>
      </c>
      <c r="F16" s="126">
        <f t="shared" si="0"/>
        <v>6000</v>
      </c>
      <c r="G16" s="126">
        <f t="shared" si="0"/>
        <v>0</v>
      </c>
      <c r="H16" s="126">
        <f t="shared" si="0"/>
        <v>0</v>
      </c>
    </row>
    <row r="17" spans="1:8" ht="24" customHeight="1" thickBot="1">
      <c r="A17" s="125" t="s">
        <v>122</v>
      </c>
      <c r="B17" s="198">
        <f>B16+C16+D16+E16+F16+G16+H16</f>
        <v>3582200</v>
      </c>
      <c r="C17" s="199"/>
      <c r="D17" s="199"/>
      <c r="E17" s="199"/>
      <c r="F17" s="199"/>
      <c r="G17" s="199"/>
      <c r="H17" s="200"/>
    </row>
    <row r="18" spans="1:8" ht="15.75" thickBot="1">
      <c r="A18" s="129"/>
      <c r="B18" s="129"/>
      <c r="C18" s="129"/>
      <c r="D18" s="130"/>
      <c r="E18" s="131"/>
      <c r="F18" s="132"/>
      <c r="G18" s="132"/>
      <c r="H18" s="97"/>
    </row>
    <row r="19" spans="1:8" ht="26.25" thickBot="1">
      <c r="A19" s="133" t="s">
        <v>115</v>
      </c>
      <c r="B19" s="202" t="s">
        <v>123</v>
      </c>
      <c r="C19" s="203"/>
      <c r="D19" s="203"/>
      <c r="E19" s="203"/>
      <c r="F19" s="203"/>
      <c r="G19" s="203"/>
      <c r="H19" s="204"/>
    </row>
    <row r="20" spans="1:8" ht="90" thickBot="1">
      <c r="A20" s="134" t="s">
        <v>117</v>
      </c>
      <c r="B20" s="100" t="s">
        <v>118</v>
      </c>
      <c r="C20" s="101" t="s">
        <v>0</v>
      </c>
      <c r="D20" s="101" t="s">
        <v>1</v>
      </c>
      <c r="E20" s="101" t="s">
        <v>2</v>
      </c>
      <c r="F20" s="101" t="s">
        <v>119</v>
      </c>
      <c r="G20" s="101" t="s">
        <v>120</v>
      </c>
      <c r="H20" s="102" t="s">
        <v>3</v>
      </c>
    </row>
    <row r="21" spans="1:8">
      <c r="A21" s="103">
        <v>65</v>
      </c>
      <c r="B21" s="104"/>
      <c r="C21" s="105"/>
      <c r="D21" s="106"/>
      <c r="E21" s="107"/>
      <c r="F21" s="107"/>
      <c r="G21" s="108"/>
      <c r="H21" s="109"/>
    </row>
    <row r="22" spans="1:8">
      <c r="A22" s="110">
        <v>66</v>
      </c>
      <c r="B22" s="111"/>
      <c r="C22" s="112">
        <v>650000</v>
      </c>
      <c r="D22" s="112"/>
      <c r="E22" s="112"/>
      <c r="F22" s="112">
        <v>8000</v>
      </c>
      <c r="G22" s="113"/>
      <c r="H22" s="114"/>
    </row>
    <row r="23" spans="1:8">
      <c r="A23" s="110">
        <v>67</v>
      </c>
      <c r="B23" s="111">
        <v>3300000</v>
      </c>
      <c r="C23" s="112"/>
      <c r="D23" s="112"/>
      <c r="E23" s="112"/>
      <c r="F23" s="112"/>
      <c r="G23" s="113"/>
      <c r="H23" s="114"/>
    </row>
    <row r="24" spans="1:8">
      <c r="A24" s="110">
        <v>92</v>
      </c>
      <c r="B24" s="111"/>
      <c r="C24" s="112"/>
      <c r="D24" s="112"/>
      <c r="E24" s="112"/>
      <c r="F24" s="112"/>
      <c r="G24" s="113"/>
      <c r="H24" s="114"/>
    </row>
    <row r="25" spans="1:8">
      <c r="A25" s="110"/>
      <c r="B25" s="111"/>
      <c r="C25" s="112"/>
      <c r="D25" s="112"/>
      <c r="E25" s="112"/>
      <c r="F25" s="112"/>
      <c r="G25" s="113"/>
      <c r="H25" s="114"/>
    </row>
    <row r="26" spans="1:8">
      <c r="A26" s="110"/>
      <c r="B26" s="111"/>
      <c r="C26" s="112"/>
      <c r="D26" s="112"/>
      <c r="E26" s="112"/>
      <c r="F26" s="112"/>
      <c r="G26" s="113"/>
      <c r="H26" s="114"/>
    </row>
    <row r="27" spans="1:8">
      <c r="A27" s="110"/>
      <c r="B27" s="111"/>
      <c r="C27" s="112"/>
      <c r="D27" s="112"/>
      <c r="E27" s="112"/>
      <c r="F27" s="112"/>
      <c r="G27" s="113"/>
      <c r="H27" s="114"/>
    </row>
    <row r="28" spans="1:8" ht="15.75" thickBot="1">
      <c r="A28" s="120"/>
      <c r="B28" s="121"/>
      <c r="C28" s="122"/>
      <c r="D28" s="122"/>
      <c r="E28" s="122"/>
      <c r="F28" s="122"/>
      <c r="G28" s="123"/>
      <c r="H28" s="124"/>
    </row>
    <row r="29" spans="1:8" ht="27" thickBot="1">
      <c r="A29" s="125" t="s">
        <v>121</v>
      </c>
      <c r="B29" s="126">
        <f>SUM(B21:B28)</f>
        <v>3300000</v>
      </c>
      <c r="C29" s="127">
        <f>SUM(C21:C28)</f>
        <v>650000</v>
      </c>
      <c r="D29" s="127">
        <f>D21</f>
        <v>0</v>
      </c>
      <c r="E29" s="127">
        <v>0</v>
      </c>
      <c r="F29" s="127">
        <f>+F22</f>
        <v>8000</v>
      </c>
      <c r="G29" s="127">
        <v>0</v>
      </c>
      <c r="H29" s="128">
        <v>0</v>
      </c>
    </row>
    <row r="30" spans="1:8" ht="25.5" customHeight="1" thickBot="1">
      <c r="A30" s="125" t="s">
        <v>124</v>
      </c>
      <c r="B30" s="198">
        <f>B29+C29+D29+E29+F29+G29+H29</f>
        <v>3958000</v>
      </c>
      <c r="C30" s="199"/>
      <c r="D30" s="199"/>
      <c r="E30" s="199"/>
      <c r="F30" s="199"/>
      <c r="G30" s="199"/>
      <c r="H30" s="200"/>
    </row>
    <row r="31" spans="1:8" ht="15.75" thickBot="1">
      <c r="A31" s="135"/>
      <c r="B31" s="135"/>
      <c r="C31" s="135"/>
      <c r="D31" s="136"/>
      <c r="E31" s="137"/>
      <c r="F31" s="132"/>
      <c r="G31" s="132"/>
      <c r="H31" s="132"/>
    </row>
    <row r="32" spans="1:8" ht="26.25" thickBot="1">
      <c r="A32" s="133" t="s">
        <v>115</v>
      </c>
      <c r="B32" s="202" t="s">
        <v>125</v>
      </c>
      <c r="C32" s="203"/>
      <c r="D32" s="203"/>
      <c r="E32" s="203"/>
      <c r="F32" s="203"/>
      <c r="G32" s="203"/>
      <c r="H32" s="204"/>
    </row>
    <row r="33" spans="1:8" ht="90" thickBot="1">
      <c r="A33" s="134" t="s">
        <v>117</v>
      </c>
      <c r="B33" s="100" t="s">
        <v>118</v>
      </c>
      <c r="C33" s="101" t="s">
        <v>0</v>
      </c>
      <c r="D33" s="101" t="s">
        <v>1</v>
      </c>
      <c r="E33" s="101" t="s">
        <v>2</v>
      </c>
      <c r="F33" s="101" t="s">
        <v>119</v>
      </c>
      <c r="G33" s="101" t="s">
        <v>120</v>
      </c>
      <c r="H33" s="102" t="s">
        <v>3</v>
      </c>
    </row>
    <row r="34" spans="1:8">
      <c r="A34" s="103">
        <v>65</v>
      </c>
      <c r="B34" s="104"/>
      <c r="C34" s="105"/>
      <c r="D34" s="106"/>
      <c r="E34" s="107"/>
      <c r="F34" s="107"/>
      <c r="G34" s="108"/>
      <c r="H34" s="109"/>
    </row>
    <row r="35" spans="1:8">
      <c r="A35" s="110">
        <v>66</v>
      </c>
      <c r="B35" s="111"/>
      <c r="C35" s="112">
        <v>800000</v>
      </c>
      <c r="D35" s="112"/>
      <c r="E35" s="112"/>
      <c r="F35" s="112">
        <v>8000</v>
      </c>
      <c r="G35" s="113"/>
      <c r="H35" s="114"/>
    </row>
    <row r="36" spans="1:8">
      <c r="A36" s="110">
        <v>67</v>
      </c>
      <c r="B36" s="111">
        <v>3350000</v>
      </c>
      <c r="C36" s="112"/>
      <c r="D36" s="112"/>
      <c r="E36" s="112"/>
      <c r="F36" s="112"/>
      <c r="G36" s="113"/>
      <c r="H36" s="114"/>
    </row>
    <row r="37" spans="1:8">
      <c r="A37" s="110">
        <v>92</v>
      </c>
      <c r="B37" s="111"/>
      <c r="C37" s="112"/>
      <c r="D37" s="112"/>
      <c r="E37" s="112"/>
      <c r="F37" s="112"/>
      <c r="G37" s="113"/>
      <c r="H37" s="114"/>
    </row>
    <row r="38" spans="1:8">
      <c r="A38" s="110"/>
      <c r="B38" s="111"/>
      <c r="C38" s="112"/>
      <c r="D38" s="112"/>
      <c r="E38" s="112"/>
      <c r="F38" s="112"/>
      <c r="G38" s="113"/>
      <c r="H38" s="114"/>
    </row>
    <row r="39" spans="1:8">
      <c r="A39" s="110"/>
      <c r="B39" s="111"/>
      <c r="C39" s="112"/>
      <c r="D39" s="112"/>
      <c r="E39" s="112"/>
      <c r="F39" s="112"/>
      <c r="G39" s="113"/>
      <c r="H39" s="114"/>
    </row>
    <row r="40" spans="1:8">
      <c r="A40" s="110"/>
      <c r="B40" s="111"/>
      <c r="C40" s="112"/>
      <c r="D40" s="112"/>
      <c r="E40" s="112"/>
      <c r="F40" s="112"/>
      <c r="G40" s="113"/>
      <c r="H40" s="114"/>
    </row>
    <row r="41" spans="1:8" ht="15.75" thickBot="1">
      <c r="A41" s="120"/>
      <c r="B41" s="121"/>
      <c r="C41" s="122"/>
      <c r="D41" s="122"/>
      <c r="E41" s="122"/>
      <c r="F41" s="122"/>
      <c r="G41" s="123"/>
      <c r="H41" s="124"/>
    </row>
    <row r="42" spans="1:8" ht="27" thickBot="1">
      <c r="A42" s="125" t="s">
        <v>121</v>
      </c>
      <c r="B42" s="126">
        <f>SUM(B34:B41)</f>
        <v>3350000</v>
      </c>
      <c r="C42" s="127">
        <f>SUM(C34:C41)</f>
        <v>800000</v>
      </c>
      <c r="D42" s="127">
        <f>D34</f>
        <v>0</v>
      </c>
      <c r="E42" s="127">
        <v>0</v>
      </c>
      <c r="F42" s="127">
        <f>+F35</f>
        <v>8000</v>
      </c>
      <c r="G42" s="127">
        <v>0</v>
      </c>
      <c r="H42" s="128">
        <v>0</v>
      </c>
    </row>
    <row r="43" spans="1:8" ht="27.75" customHeight="1" thickBot="1">
      <c r="A43" s="125" t="s">
        <v>126</v>
      </c>
      <c r="B43" s="198">
        <f>B42+C42+D42+E42+F42+G42+H42</f>
        <v>4158000</v>
      </c>
      <c r="C43" s="199"/>
      <c r="D43" s="199"/>
      <c r="E43" s="199"/>
      <c r="F43" s="199"/>
      <c r="G43" s="199"/>
      <c r="H43" s="200"/>
    </row>
  </sheetData>
  <mergeCells count="7">
    <mergeCell ref="B43:H43"/>
    <mergeCell ref="A1:H1"/>
    <mergeCell ref="B3:H3"/>
    <mergeCell ref="B17:H17"/>
    <mergeCell ref="B19:H19"/>
    <mergeCell ref="B30:H30"/>
    <mergeCell ref="B32:H3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H7" sqref="H7"/>
    </sheetView>
  </sheetViews>
  <sheetFormatPr defaultRowHeight="15"/>
  <cols>
    <col min="1" max="2" width="4.28515625" customWidth="1"/>
    <col min="3" max="3" width="5.5703125" customWidth="1"/>
    <col min="4" max="4" width="5.28515625" customWidth="1"/>
    <col min="5" max="5" width="44.7109375" customWidth="1"/>
    <col min="6" max="6" width="15.85546875" bestFit="1" customWidth="1"/>
    <col min="7" max="7" width="17.28515625" customWidth="1"/>
    <col min="8" max="8" width="16.7109375" customWidth="1"/>
  </cols>
  <sheetData>
    <row r="1" spans="1:8">
      <c r="A1" s="208"/>
      <c r="B1" s="208"/>
      <c r="C1" s="208"/>
      <c r="D1" s="208"/>
      <c r="E1" s="208"/>
      <c r="F1" s="208"/>
      <c r="G1" s="208"/>
      <c r="H1" s="208"/>
    </row>
    <row r="2" spans="1:8" ht="18">
      <c r="A2" s="201" t="s">
        <v>145</v>
      </c>
      <c r="B2" s="201"/>
      <c r="C2" s="201"/>
      <c r="D2" s="201"/>
      <c r="E2" s="201"/>
      <c r="F2" s="201"/>
      <c r="G2" s="201"/>
      <c r="H2" s="201"/>
    </row>
    <row r="3" spans="1:8" ht="18">
      <c r="A3" s="201" t="s">
        <v>127</v>
      </c>
      <c r="B3" s="201"/>
      <c r="C3" s="201"/>
      <c r="D3" s="201"/>
      <c r="E3" s="201"/>
      <c r="F3" s="201"/>
      <c r="G3" s="209"/>
      <c r="H3" s="209"/>
    </row>
    <row r="4" spans="1:8" ht="18">
      <c r="A4" s="138"/>
      <c r="B4" s="139"/>
      <c r="C4" s="139"/>
      <c r="D4" s="139"/>
      <c r="E4" s="139"/>
      <c r="F4" s="132"/>
      <c r="G4" s="132"/>
      <c r="H4" s="132"/>
    </row>
    <row r="5" spans="1:8" ht="26.25">
      <c r="A5" s="140"/>
      <c r="B5" s="141"/>
      <c r="C5" s="141"/>
      <c r="D5" s="142"/>
      <c r="E5" s="143"/>
      <c r="F5" s="144" t="s">
        <v>128</v>
      </c>
      <c r="G5" s="144" t="s">
        <v>129</v>
      </c>
      <c r="H5" s="145" t="s">
        <v>130</v>
      </c>
    </row>
    <row r="6" spans="1:8" ht="15.75">
      <c r="A6" s="210" t="s">
        <v>131</v>
      </c>
      <c r="B6" s="211"/>
      <c r="C6" s="211"/>
      <c r="D6" s="211"/>
      <c r="E6" s="212"/>
      <c r="F6" s="146">
        <v>3582200</v>
      </c>
      <c r="G6" s="146">
        <v>3958000</v>
      </c>
      <c r="H6" s="146">
        <v>4158000</v>
      </c>
    </row>
    <row r="7" spans="1:8" ht="15.75">
      <c r="A7" s="213" t="s">
        <v>132</v>
      </c>
      <c r="B7" s="214"/>
      <c r="C7" s="214"/>
      <c r="D7" s="214"/>
      <c r="E7" s="215"/>
      <c r="F7" s="147">
        <v>3582200</v>
      </c>
      <c r="G7" s="147">
        <v>3958000</v>
      </c>
      <c r="H7" s="147">
        <v>4158000</v>
      </c>
    </row>
    <row r="8" spans="1:8" ht="15.75">
      <c r="A8" s="216" t="s">
        <v>133</v>
      </c>
      <c r="B8" s="215"/>
      <c r="C8" s="215"/>
      <c r="D8" s="215"/>
      <c r="E8" s="215"/>
      <c r="F8" s="147"/>
      <c r="G8" s="147"/>
      <c r="H8" s="147"/>
    </row>
    <row r="9" spans="1:8" ht="15.75">
      <c r="A9" s="148" t="s">
        <v>134</v>
      </c>
      <c r="B9" s="149"/>
      <c r="C9" s="149"/>
      <c r="D9" s="149"/>
      <c r="E9" s="149"/>
      <c r="F9" s="146">
        <f>+F10+F11</f>
        <v>3582200</v>
      </c>
      <c r="G9" s="146">
        <f>+G10+G11</f>
        <v>3958000</v>
      </c>
      <c r="H9" s="146">
        <f>+H10+H11</f>
        <v>4158000</v>
      </c>
    </row>
    <row r="10" spans="1:8" ht="15.75">
      <c r="A10" s="217" t="s">
        <v>135</v>
      </c>
      <c r="B10" s="214"/>
      <c r="C10" s="214"/>
      <c r="D10" s="214"/>
      <c r="E10" s="218"/>
      <c r="F10" s="147">
        <v>3582200</v>
      </c>
      <c r="G10" s="147">
        <v>3958000</v>
      </c>
      <c r="H10" s="150">
        <v>4158000</v>
      </c>
    </row>
    <row r="11" spans="1:8" ht="15.75">
      <c r="A11" s="219" t="s">
        <v>136</v>
      </c>
      <c r="B11" s="215"/>
      <c r="C11" s="215"/>
      <c r="D11" s="215"/>
      <c r="E11" s="215"/>
      <c r="F11" s="151"/>
      <c r="G11" s="151"/>
      <c r="H11" s="150"/>
    </row>
    <row r="12" spans="1:8" ht="15.75">
      <c r="A12" s="220" t="s">
        <v>137</v>
      </c>
      <c r="B12" s="211"/>
      <c r="C12" s="211"/>
      <c r="D12" s="211"/>
      <c r="E12" s="211"/>
      <c r="F12" s="152">
        <f>+F6-F9</f>
        <v>0</v>
      </c>
      <c r="G12" s="152">
        <f>+G6-G9</f>
        <v>0</v>
      </c>
      <c r="H12" s="152">
        <f>+H6-H9</f>
        <v>0</v>
      </c>
    </row>
    <row r="13" spans="1:8" ht="18">
      <c r="A13" s="201"/>
      <c r="B13" s="221"/>
      <c r="C13" s="221"/>
      <c r="D13" s="221"/>
      <c r="E13" s="221"/>
      <c r="F13" s="222"/>
      <c r="G13" s="222"/>
      <c r="H13" s="222"/>
    </row>
    <row r="14" spans="1:8" ht="26.25">
      <c r="A14" s="140"/>
      <c r="B14" s="141"/>
      <c r="C14" s="141"/>
      <c r="D14" s="142"/>
      <c r="E14" s="143"/>
      <c r="F14" s="153" t="s">
        <v>128</v>
      </c>
      <c r="G14" s="153" t="s">
        <v>129</v>
      </c>
      <c r="H14" s="154" t="s">
        <v>130</v>
      </c>
    </row>
    <row r="15" spans="1:8" ht="15.75">
      <c r="A15" s="223" t="s">
        <v>138</v>
      </c>
      <c r="B15" s="224"/>
      <c r="C15" s="224"/>
      <c r="D15" s="224"/>
      <c r="E15" s="225"/>
      <c r="F15" s="155"/>
      <c r="G15" s="155"/>
      <c r="H15" s="156"/>
    </row>
    <row r="16" spans="1:8" ht="15.75">
      <c r="A16" s="205" t="s">
        <v>139</v>
      </c>
      <c r="B16" s="206"/>
      <c r="C16" s="206"/>
      <c r="D16" s="206"/>
      <c r="E16" s="207"/>
      <c r="F16" s="157"/>
      <c r="G16" s="157"/>
      <c r="H16" s="152"/>
    </row>
    <row r="17" spans="1:8" ht="18">
      <c r="A17" s="228"/>
      <c r="B17" s="221"/>
      <c r="C17" s="221"/>
      <c r="D17" s="221"/>
      <c r="E17" s="221"/>
      <c r="F17" s="222"/>
      <c r="G17" s="222"/>
      <c r="H17" s="222"/>
    </row>
    <row r="18" spans="1:8" ht="26.25">
      <c r="A18" s="140"/>
      <c r="B18" s="141"/>
      <c r="C18" s="141"/>
      <c r="D18" s="142"/>
      <c r="E18" s="143"/>
      <c r="F18" s="153" t="s">
        <v>128</v>
      </c>
      <c r="G18" s="153" t="s">
        <v>129</v>
      </c>
      <c r="H18" s="154" t="s">
        <v>130</v>
      </c>
    </row>
    <row r="19" spans="1:8" ht="15.75">
      <c r="A19" s="213" t="s">
        <v>140</v>
      </c>
      <c r="B19" s="214"/>
      <c r="C19" s="214"/>
      <c r="D19" s="214"/>
      <c r="E19" s="214"/>
      <c r="F19" s="151"/>
      <c r="G19" s="151"/>
      <c r="H19" s="151"/>
    </row>
    <row r="20" spans="1:8" ht="15.75">
      <c r="A20" s="213" t="s">
        <v>141</v>
      </c>
      <c r="B20" s="214"/>
      <c r="C20" s="214"/>
      <c r="D20" s="214"/>
      <c r="E20" s="214"/>
      <c r="F20" s="151"/>
      <c r="G20" s="151"/>
      <c r="H20" s="151"/>
    </row>
    <row r="21" spans="1:8" ht="15.75">
      <c r="A21" s="220" t="s">
        <v>142</v>
      </c>
      <c r="B21" s="211"/>
      <c r="C21" s="211"/>
      <c r="D21" s="211"/>
      <c r="E21" s="211"/>
      <c r="F21" s="146">
        <f>F19-F20</f>
        <v>0</v>
      </c>
      <c r="G21" s="146">
        <f>G19-G20</f>
        <v>0</v>
      </c>
      <c r="H21" s="146">
        <f>H19-H20</f>
        <v>0</v>
      </c>
    </row>
    <row r="22" spans="1:8" ht="18">
      <c r="A22" s="228"/>
      <c r="B22" s="221"/>
      <c r="C22" s="221"/>
      <c r="D22" s="221"/>
      <c r="E22" s="221"/>
      <c r="F22" s="222"/>
      <c r="G22" s="222"/>
      <c r="H22" s="222"/>
    </row>
    <row r="23" spans="1:8" ht="15.75">
      <c r="A23" s="217" t="s">
        <v>143</v>
      </c>
      <c r="B23" s="214"/>
      <c r="C23" s="214"/>
      <c r="D23" s="214"/>
      <c r="E23" s="214"/>
      <c r="F23" s="151">
        <f>IF((F12+F16+F21)&lt;&gt;0,"NESLAGANJE ZBROJA",(F12+F16+F21))</f>
        <v>0</v>
      </c>
      <c r="G23" s="151">
        <f>IF((G12+G16+G21)&lt;&gt;0,"NESLAGANJE ZBROJA",(G12+G16+G21))</f>
        <v>0</v>
      </c>
      <c r="H23" s="151">
        <f>IF((H12+H16+H21)&lt;&gt;0,"NESLAGANJE ZBROJA",(H12+H16+H21))</f>
        <v>0</v>
      </c>
    </row>
    <row r="24" spans="1:8" ht="18">
      <c r="A24" s="158"/>
      <c r="B24" s="139"/>
      <c r="C24" s="139"/>
      <c r="D24" s="139"/>
      <c r="E24" s="139"/>
      <c r="F24" s="159"/>
      <c r="G24" s="159"/>
      <c r="H24" s="159"/>
    </row>
    <row r="25" spans="1:8">
      <c r="A25" s="226" t="s">
        <v>144</v>
      </c>
      <c r="B25" s="227"/>
      <c r="C25" s="227"/>
      <c r="D25" s="227"/>
      <c r="E25" s="227"/>
      <c r="F25" s="227"/>
      <c r="G25" s="227"/>
      <c r="H25" s="227"/>
    </row>
  </sheetData>
  <mergeCells count="19">
    <mergeCell ref="A25:H25"/>
    <mergeCell ref="A17:H17"/>
    <mergeCell ref="A19:E19"/>
    <mergeCell ref="A20:E20"/>
    <mergeCell ref="A21:E21"/>
    <mergeCell ref="A22:H22"/>
    <mergeCell ref="A23:E23"/>
    <mergeCell ref="A16:E16"/>
    <mergeCell ref="A1:H1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 RASHODA I IZDATAKA</vt:lpstr>
      <vt:lpstr>PLAN PRIHODA</vt:lpstr>
      <vt:lpstr>OPĆI DIO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Stijepo</cp:lastModifiedBy>
  <cp:lastPrinted>2022-01-04T10:27:49Z</cp:lastPrinted>
  <dcterms:created xsi:type="dcterms:W3CDTF">2015-10-24T08:09:33Z</dcterms:created>
  <dcterms:modified xsi:type="dcterms:W3CDTF">2022-01-04T10:27:50Z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